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35" windowWidth="12120" windowHeight="6435" activeTab="2"/>
  </bookViews>
  <sheets>
    <sheet name="Основное-общая" sheetId="1" r:id="rId1"/>
    <sheet name="Основное-инклюзия" sheetId="2" r:id="rId2"/>
    <sheet name="Свод" sheetId="3" r:id="rId3"/>
  </sheets>
  <definedNames>
    <definedName name="_xlnm.Print_Titles" localSheetId="1">'Основное-инклюзия'!$A:$B,'Основное-инклюзия'!$3:$6</definedName>
    <definedName name="_xlnm.Print_Titles" localSheetId="0">'Основное-общая'!$A:$B,'Основное-общая'!$4:$7</definedName>
    <definedName name="_xlnm.Print_Titles" localSheetId="2">'Свод'!$A:$B,'Свод'!$1:$1</definedName>
    <definedName name="_xlnm.Print_Area" localSheetId="1">'Основное-инклюзия'!$A$1:$N$45</definedName>
    <definedName name="_xlnm.Print_Area" localSheetId="0">'Основное-общая'!$A$1:$T$46</definedName>
    <definedName name="_xlnm.Print_Area" localSheetId="2">'Свод'!$A$1:$C$39</definedName>
  </definedNames>
  <calcPr fullCalcOnLoad="1"/>
</workbook>
</file>

<file path=xl/sharedStrings.xml><?xml version="1.0" encoding="utf-8"?>
<sst xmlns="http://schemas.openxmlformats.org/spreadsheetml/2006/main" count="187" uniqueCount="68">
  <si>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</si>
  <si>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</si>
  <si>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</si>
  <si>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</si>
  <si>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</si>
  <si>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</si>
  <si>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</si>
  <si>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</si>
  <si>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</si>
  <si>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</si>
  <si>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</si>
  <si>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</si>
  <si>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</si>
  <si>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</si>
  <si>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</si>
  <si>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</si>
  <si>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</si>
  <si>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>дети-инвалиды с нарушением ОДА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</si>
  <si>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</si>
  <si>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</si>
  <si>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</si>
  <si>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</si>
  <si>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</si>
  <si>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Финансовое обеспечение  муниципальной услуги в части затрат на общехозйственные нужды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</si>
  <si>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</si>
  <si>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</si>
  <si>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</si>
  <si>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</si>
  <si>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</si>
  <si>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</si>
  <si>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</si>
  <si>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</si>
  <si>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</si>
  <si>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</si>
  <si>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</si>
  <si>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</si>
  <si>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</si>
  <si>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</si>
  <si>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</si>
  <si>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</si>
  <si>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</si>
  <si>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</si>
  <si>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</si>
  <si>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</si>
  <si>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</si>
  <si>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</si>
  <si>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</si>
  <si>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</si>
  <si>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</si>
  <si>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</si>
  <si>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</si>
  <si>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</si>
  <si>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</si>
  <si>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</si>
  <si>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</si>
  <si>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</si>
  <si>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</si>
  <si>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</si>
  <si>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</si>
  <si>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</si>
  <si>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</si>
  <si>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Приложение №17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</si>
  <si>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</si>
  <si>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основных общеобразовательных программ основного общего образования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</si>
  <si>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основного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</si>
  <si>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</si>
  <si>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основных общеобразовательных программ начального общего образования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</si>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</sst>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2" xfId="54" applyNumberFormat="1" applyFont="1" applyFill="1" applyBorder="1" applyAlignment="1">
      <alignment horizontal="center" vertical="top" wrapText="1"/>
      <protection/>
    </xf>
    <xf numFmtId="0" fontId="5" fillId="33" borderId="13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4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5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6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7" fillId="33" borderId="17" xfId="54" applyFont="1" applyFill="1" applyBorder="1" applyAlignment="1">
      <alignment wrapText="1"/>
      <protection/>
    </xf>
    <xf numFmtId="3" fontId="10" fillId="33" borderId="17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" fillId="33" borderId="13" xfId="54" applyFont="1" applyFill="1" applyBorder="1" applyAlignment="1">
      <alignment horizontal="center" wrapText="1"/>
      <protection/>
    </xf>
    <xf numFmtId="0" fontId="51" fillId="33" borderId="13" xfId="54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177" fontId="11" fillId="33" borderId="19" xfId="54" applyNumberFormat="1" applyFont="1" applyFill="1" applyBorder="1" applyAlignment="1">
      <alignment horizontal="center" vertic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" fontId="11" fillId="33" borderId="20" xfId="54" applyNumberFormat="1" applyFont="1" applyFill="1" applyBorder="1" applyAlignment="1">
      <alignment horizontal="center" wrapText="1"/>
      <protection/>
    </xf>
    <xf numFmtId="1" fontId="11" fillId="34" borderId="20" xfId="33" applyNumberFormat="1" applyFont="1" applyFill="1" applyBorder="1" applyAlignment="1">
      <alignment horizontal="center" wrapText="1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1" fontId="11" fillId="33" borderId="13" xfId="54" applyNumberFormat="1" applyFont="1" applyFill="1" applyBorder="1" applyAlignment="1">
      <alignment horizontal="center" wrapText="1"/>
      <protection/>
    </xf>
    <xf numFmtId="1" fontId="11" fillId="34" borderId="14" xfId="33" applyNumberFormat="1" applyFont="1" applyFill="1" applyBorder="1" applyAlignment="1">
      <alignment horizontal="center" wrapText="1"/>
      <protection/>
    </xf>
    <xf numFmtId="1" fontId="11" fillId="33" borderId="14" xfId="60" applyNumberFormat="1" applyFont="1" applyFill="1" applyBorder="1" applyAlignment="1">
      <alignment horizontal="center" wrapText="1"/>
    </xf>
    <xf numFmtId="1" fontId="11" fillId="33" borderId="20" xfId="60" applyNumberFormat="1" applyFont="1" applyFill="1" applyBorder="1" applyAlignment="1">
      <alignment horizontal="center" wrapText="1"/>
    </xf>
    <xf numFmtId="3" fontId="11" fillId="33" borderId="14" xfId="54" applyNumberFormat="1" applyFont="1" applyFill="1" applyBorder="1" applyAlignment="1">
      <alignment horizontal="center" wrapText="1"/>
      <protection/>
    </xf>
    <xf numFmtId="3" fontId="11" fillId="33" borderId="16" xfId="54" applyNumberFormat="1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3" fontId="5" fillId="33" borderId="13" xfId="54" applyNumberFormat="1" applyFont="1" applyFill="1" applyBorder="1" applyAlignment="1">
      <alignment horizontal="center" wrapText="1"/>
      <protection/>
    </xf>
    <xf numFmtId="3" fontId="5" fillId="35" borderId="13" xfId="54" applyNumberFormat="1" applyFont="1" applyFill="1" applyBorder="1" applyAlignment="1">
      <alignment horizont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3" fontId="5" fillId="33" borderId="0" xfId="54" applyNumberFormat="1" applyFont="1" applyFill="1" applyBorder="1" applyAlignment="1">
      <alignment vertical="top"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7" fillId="33" borderId="16" xfId="54" applyFont="1" applyFill="1" applyBorder="1" applyAlignment="1">
      <alignment horizontal="center" vertical="center" wrapText="1"/>
      <protection/>
    </xf>
    <xf numFmtId="0" fontId="11" fillId="33" borderId="14" xfId="54" applyFont="1" applyFill="1" applyBorder="1" applyAlignment="1">
      <alignment horizontal="left" wrapText="1"/>
      <protection/>
    </xf>
    <xf numFmtId="0" fontId="11" fillId="33" borderId="14" xfId="54" applyFont="1" applyFill="1" applyBorder="1" applyAlignment="1">
      <alignment wrapText="1"/>
      <protection/>
    </xf>
    <xf numFmtId="0" fontId="11" fillId="33" borderId="16" xfId="54" applyFont="1" applyFill="1" applyBorder="1" applyAlignment="1">
      <alignment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0" fontId="7" fillId="33" borderId="14" xfId="54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/>
      <protection/>
    </xf>
    <xf numFmtId="180" fontId="8" fillId="33" borderId="14" xfId="54" applyNumberFormat="1" applyFont="1" applyFill="1" applyBorder="1" applyAlignment="1">
      <alignment horizontal="center"/>
      <protection/>
    </xf>
    <xf numFmtId="180" fontId="13" fillId="33" borderId="14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2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4" fillId="33" borderId="20" xfId="54" applyNumberFormat="1" applyFont="1" applyFill="1" applyBorder="1" applyAlignment="1">
      <alignment horizontal="center" vertical="center" wrapText="1"/>
      <protection/>
    </xf>
    <xf numFmtId="177" fontId="14" fillId="33" borderId="23" xfId="54" applyNumberFormat="1" applyFont="1" applyFill="1" applyBorder="1" applyAlignment="1">
      <alignment horizontal="center" vertical="center" wrapText="1"/>
      <protection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77" fontId="10" fillId="33" borderId="14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23" xfId="54" applyNumberFormat="1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16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3" xfId="0" applyNumberFormat="1" applyFont="1" applyFill="1" applyBorder="1" applyAlignment="1">
      <alignment horizontal="center" vertical="center" wrapText="1"/>
    </xf>
    <xf numFmtId="0" fontId="10" fillId="33" borderId="16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3" xfId="54" applyFont="1" applyFill="1" applyBorder="1" applyAlignment="1">
      <alignment horizontal="center" vertical="center"/>
      <protection/>
    </xf>
    <xf numFmtId="177" fontId="7" fillId="33" borderId="16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3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1" zoomScaleNormal="74" zoomScaleSheetLayoutView="71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6.7109375" style="3" customWidth="1"/>
    <col min="5" max="5" width="14.7109375" style="4" customWidth="1"/>
    <col min="6" max="6" width="13.7109375" style="4" customWidth="1"/>
    <col min="7" max="7" width="15.421875" style="4" bestFit="1" customWidth="1"/>
    <col min="8" max="10" width="20.421875" style="4" customWidth="1"/>
    <col min="11" max="12" width="32.7109375" style="4" customWidth="1"/>
    <col min="13" max="13" width="23.57421875" style="4" customWidth="1"/>
    <col min="14" max="14" width="17.28125" style="17" customWidth="1"/>
    <col min="15" max="15" width="15.140625" style="17" customWidth="1"/>
    <col min="16" max="16" width="15.00390625" style="17" customWidth="1"/>
    <col min="17" max="18" width="26.00390625" style="17" customWidth="1"/>
    <col min="19" max="19" width="22.8515625" style="17" customWidth="1"/>
    <col min="20" max="20" width="20.421875" style="17" customWidth="1"/>
    <col min="21" max="21" width="15.00390625" style="33" customWidth="1"/>
    <col min="22" max="22" width="12.57421875" style="33" customWidth="1"/>
    <col min="23" max="23" width="9.57421875" style="17" customWidth="1"/>
    <col min="24" max="24" width="12.421875" style="17" customWidth="1"/>
    <col min="25" max="16384" width="9.140625" style="17" customWidth="1"/>
  </cols>
  <sheetData>
    <row r="1" spans="3:12" ht="18.75">
      <c r="C1" s="40"/>
      <c r="D1" s="40"/>
      <c r="E1" s="40"/>
      <c r="F1" s="40"/>
      <c r="G1" s="40"/>
      <c r="H1" s="40"/>
      <c r="I1" s="40"/>
      <c r="J1" s="40"/>
      <c r="K1" s="40"/>
      <c r="L1" s="74" t="s">
        <v>61</v>
      </c>
    </row>
    <row r="2" spans="1:22" s="5" customFormat="1" ht="74.25" customHeight="1">
      <c r="A2" s="40"/>
      <c r="B2" s="40"/>
      <c r="C2" s="77" t="s">
        <v>64</v>
      </c>
      <c r="D2" s="77"/>
      <c r="E2" s="77"/>
      <c r="F2" s="77"/>
      <c r="G2" s="77"/>
      <c r="H2" s="77"/>
      <c r="I2" s="77"/>
      <c r="J2" s="77"/>
      <c r="K2" s="77"/>
      <c r="L2" s="77"/>
      <c r="M2" s="43"/>
      <c r="U2" s="30"/>
      <c r="V2" s="30"/>
    </row>
    <row r="3" spans="1:22" s="5" customFormat="1" ht="42" customHeight="1">
      <c r="A3" s="1"/>
      <c r="B3" s="1"/>
      <c r="C3" s="78" t="s">
        <v>62</v>
      </c>
      <c r="D3" s="78"/>
      <c r="E3" s="78"/>
      <c r="F3" s="78"/>
      <c r="G3" s="78"/>
      <c r="H3" s="78"/>
      <c r="I3" s="78"/>
      <c r="J3" s="78"/>
      <c r="K3" s="78"/>
      <c r="L3" s="78"/>
      <c r="M3" s="2"/>
      <c r="U3" s="30"/>
      <c r="V3" s="30"/>
    </row>
    <row r="4" spans="1:22" s="5" customFormat="1" ht="51.75" customHeight="1">
      <c r="A4" s="100" t="s">
        <v>6</v>
      </c>
      <c r="B4" s="80" t="s">
        <v>21</v>
      </c>
      <c r="C4" s="80" t="s">
        <v>7</v>
      </c>
      <c r="D4" s="103" t="s">
        <v>18</v>
      </c>
      <c r="E4" s="92" t="s">
        <v>9</v>
      </c>
      <c r="F4" s="92"/>
      <c r="G4" s="92"/>
      <c r="H4" s="92"/>
      <c r="I4" s="92"/>
      <c r="J4" s="92"/>
      <c r="K4" s="96" t="s">
        <v>19</v>
      </c>
      <c r="L4" s="96" t="s">
        <v>20</v>
      </c>
      <c r="M4" s="97" t="s">
        <v>14</v>
      </c>
      <c r="N4" s="86" t="s">
        <v>23</v>
      </c>
      <c r="O4" s="87"/>
      <c r="P4" s="87"/>
      <c r="Q4" s="87"/>
      <c r="R4" s="87"/>
      <c r="S4" s="87"/>
      <c r="T4" s="88"/>
      <c r="U4" s="30"/>
      <c r="V4" s="30"/>
    </row>
    <row r="5" spans="1:22" s="5" customFormat="1" ht="60.75" customHeight="1">
      <c r="A5" s="101"/>
      <c r="B5" s="81"/>
      <c r="C5" s="81"/>
      <c r="D5" s="104"/>
      <c r="E5" s="84" t="s">
        <v>63</v>
      </c>
      <c r="F5" s="85"/>
      <c r="G5" s="85"/>
      <c r="H5" s="85"/>
      <c r="I5" s="85"/>
      <c r="J5" s="85"/>
      <c r="K5" s="96"/>
      <c r="L5" s="96"/>
      <c r="M5" s="98"/>
      <c r="N5" s="89"/>
      <c r="O5" s="90"/>
      <c r="P5" s="90"/>
      <c r="Q5" s="90"/>
      <c r="R5" s="90"/>
      <c r="S5" s="90"/>
      <c r="T5" s="91"/>
      <c r="U5" s="83"/>
      <c r="V5" s="83"/>
    </row>
    <row r="6" spans="1:22" s="5" customFormat="1" ht="36.75" customHeight="1">
      <c r="A6" s="101"/>
      <c r="B6" s="82"/>
      <c r="C6" s="81"/>
      <c r="D6" s="104"/>
      <c r="E6" s="94" t="s">
        <v>16</v>
      </c>
      <c r="F6" s="95"/>
      <c r="G6" s="95"/>
      <c r="H6" s="95"/>
      <c r="I6" s="95"/>
      <c r="J6" s="95"/>
      <c r="K6" s="96"/>
      <c r="L6" s="96"/>
      <c r="M6" s="98"/>
      <c r="N6" s="94" t="s">
        <v>10</v>
      </c>
      <c r="O6" s="95"/>
      <c r="P6" s="95"/>
      <c r="Q6" s="95"/>
      <c r="R6" s="95"/>
      <c r="S6" s="95"/>
      <c r="T6" s="79" t="s">
        <v>5</v>
      </c>
      <c r="U6" s="83"/>
      <c r="V6" s="83"/>
    </row>
    <row r="7" spans="1:25" s="5" customFormat="1" ht="156" customHeight="1">
      <c r="A7" s="101"/>
      <c r="B7" s="79" t="s">
        <v>8</v>
      </c>
      <c r="C7" s="81"/>
      <c r="D7" s="104"/>
      <c r="E7" s="50" t="s">
        <v>2</v>
      </c>
      <c r="F7" s="50" t="s">
        <v>1</v>
      </c>
      <c r="G7" s="50" t="s">
        <v>3</v>
      </c>
      <c r="H7" s="50" t="s">
        <v>13</v>
      </c>
      <c r="I7" s="50" t="s">
        <v>17</v>
      </c>
      <c r="J7" s="50" t="s">
        <v>11</v>
      </c>
      <c r="K7" s="96"/>
      <c r="L7" s="96"/>
      <c r="M7" s="98"/>
      <c r="N7" s="50" t="s">
        <v>2</v>
      </c>
      <c r="O7" s="50" t="s">
        <v>1</v>
      </c>
      <c r="P7" s="50" t="s">
        <v>3</v>
      </c>
      <c r="Q7" s="50" t="s">
        <v>13</v>
      </c>
      <c r="R7" s="50" t="s">
        <v>17</v>
      </c>
      <c r="S7" s="50" t="s">
        <v>11</v>
      </c>
      <c r="T7" s="79"/>
      <c r="U7" s="83"/>
      <c r="V7" s="83"/>
      <c r="W7" s="30"/>
      <c r="X7" s="30"/>
      <c r="Y7" s="30"/>
    </row>
    <row r="8" spans="1:25" s="5" customFormat="1" ht="44.25" customHeight="1">
      <c r="A8" s="102"/>
      <c r="B8" s="79"/>
      <c r="C8" s="82"/>
      <c r="D8" s="105"/>
      <c r="E8" s="50" t="s">
        <v>4</v>
      </c>
      <c r="F8" s="50" t="s">
        <v>4</v>
      </c>
      <c r="G8" s="50" t="s">
        <v>4</v>
      </c>
      <c r="H8" s="50" t="s">
        <v>4</v>
      </c>
      <c r="I8" s="50" t="s">
        <v>4</v>
      </c>
      <c r="J8" s="50" t="s">
        <v>4</v>
      </c>
      <c r="K8" s="96"/>
      <c r="L8" s="96"/>
      <c r="M8" s="99"/>
      <c r="N8" s="50" t="s">
        <v>12</v>
      </c>
      <c r="O8" s="50" t="s">
        <v>12</v>
      </c>
      <c r="P8" s="50" t="s">
        <v>12</v>
      </c>
      <c r="Q8" s="50" t="s">
        <v>12</v>
      </c>
      <c r="R8" s="50" t="s">
        <v>12</v>
      </c>
      <c r="S8" s="50" t="s">
        <v>12</v>
      </c>
      <c r="T8" s="50" t="s">
        <v>12</v>
      </c>
      <c r="U8" s="83"/>
      <c r="V8" s="83"/>
      <c r="W8" s="30"/>
      <c r="X8" s="30"/>
      <c r="Y8" s="30"/>
    </row>
    <row r="9" spans="1:23" s="27" customFormat="1" ht="18" customHeight="1">
      <c r="A9" s="44">
        <v>1</v>
      </c>
      <c r="B9" s="69" t="s">
        <v>24</v>
      </c>
      <c r="C9" s="45">
        <v>5</v>
      </c>
      <c r="D9" s="63">
        <v>5774</v>
      </c>
      <c r="E9" s="56">
        <v>263</v>
      </c>
      <c r="F9" s="52"/>
      <c r="G9" s="52"/>
      <c r="H9" s="52"/>
      <c r="I9" s="52"/>
      <c r="J9" s="52"/>
      <c r="K9" s="49">
        <v>16497</v>
      </c>
      <c r="L9" s="46">
        <f>ROUND(D9/K9,3)</f>
        <v>0.35</v>
      </c>
      <c r="M9" s="49">
        <f>D9</f>
        <v>5774</v>
      </c>
      <c r="N9" s="28">
        <f aca="true" t="shared" si="0" ref="N9:N45">ROUND(E9*M9/1000,1)</f>
        <v>1518.6</v>
      </c>
      <c r="O9" s="28">
        <f aca="true" t="shared" si="1" ref="O9:O45">ROUND(F9*M9/1000,1)</f>
        <v>0</v>
      </c>
      <c r="P9" s="28">
        <f aca="true" t="shared" si="2" ref="P9:P45">ROUND(G9*M9/1000,1)</f>
        <v>0</v>
      </c>
      <c r="Q9" s="28">
        <f aca="true" t="shared" si="3" ref="Q9:Q45">ROUND(H9*M9/1000,1)</f>
        <v>0</v>
      </c>
      <c r="R9" s="28">
        <f aca="true" t="shared" si="4" ref="R9:R45">ROUND(I9*M9/1000,1)</f>
        <v>0</v>
      </c>
      <c r="S9" s="28">
        <f aca="true" t="shared" si="5" ref="S9:S45">ROUND(J9*M9/1000,1)</f>
        <v>0</v>
      </c>
      <c r="T9" s="28">
        <f aca="true" t="shared" si="6" ref="T9:T45">SUM(N9:S9)</f>
        <v>1518.6</v>
      </c>
      <c r="U9" s="31"/>
      <c r="V9" s="31"/>
      <c r="W9" s="35"/>
    </row>
    <row r="10" spans="1:23" s="27" customFormat="1" ht="15.75">
      <c r="A10" s="47">
        <v>2</v>
      </c>
      <c r="B10" s="69" t="s">
        <v>25</v>
      </c>
      <c r="C10" s="45">
        <v>5</v>
      </c>
      <c r="D10" s="63">
        <v>7023</v>
      </c>
      <c r="E10" s="55">
        <v>322</v>
      </c>
      <c r="F10" s="53">
        <v>4</v>
      </c>
      <c r="G10" s="53"/>
      <c r="H10" s="53"/>
      <c r="I10" s="53"/>
      <c r="J10" s="53"/>
      <c r="K10" s="49">
        <v>16497</v>
      </c>
      <c r="L10" s="46">
        <f aca="true" t="shared" si="7" ref="L10:L45">ROUND(D10/K10,3)</f>
        <v>0.426</v>
      </c>
      <c r="M10" s="49">
        <f aca="true" t="shared" si="8" ref="M10:M45">D10</f>
        <v>7023</v>
      </c>
      <c r="N10" s="28">
        <f t="shared" si="0"/>
        <v>2261.4</v>
      </c>
      <c r="O10" s="28">
        <f t="shared" si="1"/>
        <v>28.1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T10" s="28">
        <f t="shared" si="6"/>
        <v>2289.5</v>
      </c>
      <c r="U10" s="31"/>
      <c r="V10" s="31"/>
      <c r="W10" s="35"/>
    </row>
    <row r="11" spans="1:23" s="27" customFormat="1" ht="15.75">
      <c r="A11" s="44">
        <v>3</v>
      </c>
      <c r="B11" s="69" t="s">
        <v>26</v>
      </c>
      <c r="C11" s="45">
        <v>5</v>
      </c>
      <c r="D11" s="63">
        <v>4038</v>
      </c>
      <c r="E11" s="55">
        <v>329</v>
      </c>
      <c r="F11" s="53"/>
      <c r="G11" s="53"/>
      <c r="H11" s="53"/>
      <c r="I11" s="53"/>
      <c r="J11" s="53"/>
      <c r="K11" s="49">
        <v>16497</v>
      </c>
      <c r="L11" s="46">
        <f t="shared" si="7"/>
        <v>0.245</v>
      </c>
      <c r="M11" s="49">
        <f t="shared" si="8"/>
        <v>4038</v>
      </c>
      <c r="N11" s="28">
        <f t="shared" si="0"/>
        <v>1328.5</v>
      </c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T11" s="28">
        <f t="shared" si="6"/>
        <v>1328.5</v>
      </c>
      <c r="U11" s="31"/>
      <c r="V11" s="31"/>
      <c r="W11" s="35"/>
    </row>
    <row r="12" spans="1:23" s="27" customFormat="1" ht="15.75">
      <c r="A12" s="47">
        <v>4</v>
      </c>
      <c r="B12" s="69" t="s">
        <v>27</v>
      </c>
      <c r="C12" s="45">
        <v>5</v>
      </c>
      <c r="D12" s="63">
        <v>8520</v>
      </c>
      <c r="E12" s="57">
        <v>237</v>
      </c>
      <c r="F12" s="54"/>
      <c r="G12" s="54">
        <v>2</v>
      </c>
      <c r="H12" s="54"/>
      <c r="I12" s="54"/>
      <c r="J12" s="54"/>
      <c r="K12" s="49">
        <v>16497</v>
      </c>
      <c r="L12" s="46">
        <f t="shared" si="7"/>
        <v>0.516</v>
      </c>
      <c r="M12" s="49">
        <f t="shared" si="8"/>
        <v>8520</v>
      </c>
      <c r="N12" s="28">
        <f t="shared" si="0"/>
        <v>2019.2</v>
      </c>
      <c r="O12" s="28">
        <f t="shared" si="1"/>
        <v>0</v>
      </c>
      <c r="P12" s="28">
        <f t="shared" si="2"/>
        <v>17</v>
      </c>
      <c r="Q12" s="28">
        <f t="shared" si="3"/>
        <v>0</v>
      </c>
      <c r="R12" s="28">
        <f t="shared" si="4"/>
        <v>0</v>
      </c>
      <c r="S12" s="28">
        <f t="shared" si="5"/>
        <v>0</v>
      </c>
      <c r="T12" s="28">
        <f t="shared" si="6"/>
        <v>2036.2</v>
      </c>
      <c r="U12" s="31"/>
      <c r="V12" s="31"/>
      <c r="W12" s="35"/>
    </row>
    <row r="13" spans="1:23" s="27" customFormat="1" ht="15.75">
      <c r="A13" s="44">
        <v>5</v>
      </c>
      <c r="B13" s="69" t="s">
        <v>28</v>
      </c>
      <c r="C13" s="45">
        <v>5</v>
      </c>
      <c r="D13" s="63"/>
      <c r="E13" s="53"/>
      <c r="F13" s="53"/>
      <c r="G13" s="53"/>
      <c r="H13" s="53"/>
      <c r="I13" s="53"/>
      <c r="J13" s="53"/>
      <c r="K13" s="49"/>
      <c r="L13" s="46"/>
      <c r="M13" s="49"/>
      <c r="N13" s="28"/>
      <c r="O13" s="28"/>
      <c r="P13" s="28"/>
      <c r="Q13" s="28"/>
      <c r="R13" s="28"/>
      <c r="S13" s="28"/>
      <c r="T13" s="28"/>
      <c r="U13" s="31"/>
      <c r="V13" s="31"/>
      <c r="W13" s="35"/>
    </row>
    <row r="14" spans="1:23" s="27" customFormat="1" ht="15.75">
      <c r="A14" s="47">
        <v>6</v>
      </c>
      <c r="B14" s="69" t="s">
        <v>29</v>
      </c>
      <c r="C14" s="45">
        <v>5</v>
      </c>
      <c r="D14" s="63">
        <v>4398</v>
      </c>
      <c r="E14" s="55">
        <v>337</v>
      </c>
      <c r="F14" s="53"/>
      <c r="G14" s="53"/>
      <c r="H14" s="53">
        <v>1</v>
      </c>
      <c r="I14" s="53"/>
      <c r="J14" s="53"/>
      <c r="K14" s="49">
        <v>16497</v>
      </c>
      <c r="L14" s="46">
        <f t="shared" si="7"/>
        <v>0.267</v>
      </c>
      <c r="M14" s="49">
        <f t="shared" si="8"/>
        <v>4398</v>
      </c>
      <c r="N14" s="28">
        <f t="shared" si="0"/>
        <v>1482.1</v>
      </c>
      <c r="O14" s="28">
        <f t="shared" si="1"/>
        <v>0</v>
      </c>
      <c r="P14" s="28">
        <f t="shared" si="2"/>
        <v>0</v>
      </c>
      <c r="Q14" s="28">
        <f t="shared" si="3"/>
        <v>4.4</v>
      </c>
      <c r="R14" s="28">
        <f t="shared" si="4"/>
        <v>0</v>
      </c>
      <c r="S14" s="28">
        <f t="shared" si="5"/>
        <v>0</v>
      </c>
      <c r="T14" s="28">
        <f t="shared" si="6"/>
        <v>1486.5</v>
      </c>
      <c r="U14" s="31"/>
      <c r="V14" s="31"/>
      <c r="W14" s="35"/>
    </row>
    <row r="15" spans="1:23" s="27" customFormat="1" ht="15.75" customHeight="1">
      <c r="A15" s="44">
        <v>7</v>
      </c>
      <c r="B15" s="69" t="s">
        <v>30</v>
      </c>
      <c r="C15" s="45">
        <v>5</v>
      </c>
      <c r="D15" s="63">
        <v>3924</v>
      </c>
      <c r="E15" s="55">
        <v>407</v>
      </c>
      <c r="F15" s="53"/>
      <c r="G15" s="53"/>
      <c r="H15" s="53">
        <v>3</v>
      </c>
      <c r="I15" s="53"/>
      <c r="J15" s="53">
        <v>1</v>
      </c>
      <c r="K15" s="49">
        <v>16497</v>
      </c>
      <c r="L15" s="46">
        <f t="shared" si="7"/>
        <v>0.238</v>
      </c>
      <c r="M15" s="49">
        <f t="shared" si="8"/>
        <v>3924</v>
      </c>
      <c r="N15" s="28">
        <f t="shared" si="0"/>
        <v>1597.1</v>
      </c>
      <c r="O15" s="28">
        <f t="shared" si="1"/>
        <v>0</v>
      </c>
      <c r="P15" s="28">
        <f t="shared" si="2"/>
        <v>0</v>
      </c>
      <c r="Q15" s="28">
        <f t="shared" si="3"/>
        <v>11.8</v>
      </c>
      <c r="R15" s="28">
        <f t="shared" si="4"/>
        <v>0</v>
      </c>
      <c r="S15" s="28">
        <f t="shared" si="5"/>
        <v>3.9</v>
      </c>
      <c r="T15" s="28">
        <f t="shared" si="6"/>
        <v>1612.8</v>
      </c>
      <c r="U15" s="31"/>
      <c r="V15" s="31"/>
      <c r="W15" s="35"/>
    </row>
    <row r="16" spans="1:23" s="48" customFormat="1" ht="15.75">
      <c r="A16" s="47">
        <v>8</v>
      </c>
      <c r="B16" s="69" t="s">
        <v>31</v>
      </c>
      <c r="C16" s="45">
        <v>5</v>
      </c>
      <c r="D16" s="63">
        <v>4847</v>
      </c>
      <c r="E16" s="55">
        <v>432</v>
      </c>
      <c r="F16" s="53"/>
      <c r="G16" s="53"/>
      <c r="H16" s="53">
        <v>3</v>
      </c>
      <c r="I16" s="53">
        <v>2</v>
      </c>
      <c r="J16" s="53"/>
      <c r="K16" s="49">
        <v>16497</v>
      </c>
      <c r="L16" s="46">
        <f t="shared" si="7"/>
        <v>0.294</v>
      </c>
      <c r="M16" s="49">
        <f t="shared" si="8"/>
        <v>4847</v>
      </c>
      <c r="N16" s="28">
        <f t="shared" si="0"/>
        <v>2093.9</v>
      </c>
      <c r="O16" s="28">
        <f t="shared" si="1"/>
        <v>0</v>
      </c>
      <c r="P16" s="28">
        <f t="shared" si="2"/>
        <v>0</v>
      </c>
      <c r="Q16" s="28">
        <f t="shared" si="3"/>
        <v>14.5</v>
      </c>
      <c r="R16" s="28">
        <f t="shared" si="4"/>
        <v>9.7</v>
      </c>
      <c r="S16" s="28">
        <f t="shared" si="5"/>
        <v>0</v>
      </c>
      <c r="T16" s="28">
        <f t="shared" si="6"/>
        <v>2118.1</v>
      </c>
      <c r="U16" s="31"/>
      <c r="V16" s="31"/>
      <c r="W16" s="35"/>
    </row>
    <row r="17" spans="1:23" s="27" customFormat="1" ht="31.5">
      <c r="A17" s="44">
        <v>9</v>
      </c>
      <c r="B17" s="69" t="s">
        <v>32</v>
      </c>
      <c r="C17" s="45">
        <v>5</v>
      </c>
      <c r="D17" s="63">
        <v>38157</v>
      </c>
      <c r="E17" s="55">
        <v>20</v>
      </c>
      <c r="F17" s="53"/>
      <c r="G17" s="53"/>
      <c r="H17" s="53"/>
      <c r="I17" s="53"/>
      <c r="J17" s="53"/>
      <c r="K17" s="49">
        <v>16497</v>
      </c>
      <c r="L17" s="46">
        <f t="shared" si="7"/>
        <v>2.313</v>
      </c>
      <c r="M17" s="49">
        <f t="shared" si="8"/>
        <v>38157</v>
      </c>
      <c r="N17" s="28">
        <f t="shared" si="0"/>
        <v>763.1</v>
      </c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  <c r="T17" s="28">
        <f t="shared" si="6"/>
        <v>763.1</v>
      </c>
      <c r="U17" s="31"/>
      <c r="V17" s="31"/>
      <c r="W17" s="35"/>
    </row>
    <row r="18" spans="1:23" s="27" customFormat="1" ht="15.75">
      <c r="A18" s="47">
        <v>10</v>
      </c>
      <c r="B18" s="70" t="s">
        <v>33</v>
      </c>
      <c r="C18" s="45">
        <v>5</v>
      </c>
      <c r="D18" s="63">
        <v>11635</v>
      </c>
      <c r="E18" s="55">
        <v>97</v>
      </c>
      <c r="F18" s="53"/>
      <c r="G18" s="53"/>
      <c r="H18" s="53"/>
      <c r="I18" s="53"/>
      <c r="J18" s="53"/>
      <c r="K18" s="49">
        <v>16497</v>
      </c>
      <c r="L18" s="46">
        <f t="shared" si="7"/>
        <v>0.705</v>
      </c>
      <c r="M18" s="49">
        <f t="shared" si="8"/>
        <v>11635</v>
      </c>
      <c r="N18" s="28">
        <f t="shared" si="0"/>
        <v>1128.6</v>
      </c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  <c r="T18" s="28">
        <f t="shared" si="6"/>
        <v>1128.6</v>
      </c>
      <c r="U18" s="31"/>
      <c r="V18" s="31"/>
      <c r="W18" s="35"/>
    </row>
    <row r="19" spans="1:23" s="27" customFormat="1" ht="15.75">
      <c r="A19" s="44">
        <v>11</v>
      </c>
      <c r="B19" s="70" t="s">
        <v>34</v>
      </c>
      <c r="C19" s="45">
        <v>5</v>
      </c>
      <c r="D19" s="63">
        <v>18288</v>
      </c>
      <c r="E19" s="55">
        <v>99</v>
      </c>
      <c r="F19" s="53">
        <v>1</v>
      </c>
      <c r="G19" s="53"/>
      <c r="H19" s="53"/>
      <c r="I19" s="53"/>
      <c r="J19" s="53"/>
      <c r="K19" s="49">
        <v>16497</v>
      </c>
      <c r="L19" s="46">
        <f t="shared" si="7"/>
        <v>1.109</v>
      </c>
      <c r="M19" s="49">
        <f t="shared" si="8"/>
        <v>18288</v>
      </c>
      <c r="N19" s="28">
        <f t="shared" si="0"/>
        <v>1810.5</v>
      </c>
      <c r="O19" s="28">
        <f t="shared" si="1"/>
        <v>18.3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  <c r="T19" s="28">
        <f t="shared" si="6"/>
        <v>1828.8</v>
      </c>
      <c r="U19" s="31"/>
      <c r="V19" s="31"/>
      <c r="W19" s="35"/>
    </row>
    <row r="20" spans="1:23" s="27" customFormat="1" ht="15.75">
      <c r="A20" s="47">
        <v>12</v>
      </c>
      <c r="B20" s="70" t="s">
        <v>35</v>
      </c>
      <c r="C20" s="45">
        <v>5</v>
      </c>
      <c r="D20" s="63">
        <v>13479</v>
      </c>
      <c r="E20" s="55">
        <v>111</v>
      </c>
      <c r="F20" s="53">
        <v>1</v>
      </c>
      <c r="G20" s="53"/>
      <c r="H20" s="53"/>
      <c r="I20" s="53"/>
      <c r="J20" s="53"/>
      <c r="K20" s="49">
        <v>16497</v>
      </c>
      <c r="L20" s="46">
        <f t="shared" si="7"/>
        <v>0.817</v>
      </c>
      <c r="M20" s="49">
        <f t="shared" si="8"/>
        <v>13479</v>
      </c>
      <c r="N20" s="28">
        <f t="shared" si="0"/>
        <v>1496.2</v>
      </c>
      <c r="O20" s="28">
        <f t="shared" si="1"/>
        <v>13.5</v>
      </c>
      <c r="P20" s="28">
        <f t="shared" si="2"/>
        <v>0</v>
      </c>
      <c r="Q20" s="28">
        <f t="shared" si="3"/>
        <v>0</v>
      </c>
      <c r="R20" s="28">
        <f t="shared" si="4"/>
        <v>0</v>
      </c>
      <c r="S20" s="28">
        <f t="shared" si="5"/>
        <v>0</v>
      </c>
      <c r="T20" s="28">
        <f t="shared" si="6"/>
        <v>1509.7</v>
      </c>
      <c r="U20" s="31"/>
      <c r="V20" s="31"/>
      <c r="W20" s="35"/>
    </row>
    <row r="21" spans="1:23" s="27" customFormat="1" ht="15.75">
      <c r="A21" s="44">
        <v>13</v>
      </c>
      <c r="B21" s="70" t="s">
        <v>36</v>
      </c>
      <c r="C21" s="45">
        <v>5</v>
      </c>
      <c r="D21" s="63">
        <v>6014</v>
      </c>
      <c r="E21" s="55">
        <v>343</v>
      </c>
      <c r="F21" s="53"/>
      <c r="G21" s="53"/>
      <c r="H21" s="53"/>
      <c r="I21" s="53"/>
      <c r="J21" s="53"/>
      <c r="K21" s="49">
        <v>16497</v>
      </c>
      <c r="L21" s="46">
        <f t="shared" si="7"/>
        <v>0.365</v>
      </c>
      <c r="M21" s="49">
        <f t="shared" si="8"/>
        <v>6014</v>
      </c>
      <c r="N21" s="28">
        <f t="shared" si="0"/>
        <v>2062.8</v>
      </c>
      <c r="O21" s="28">
        <f t="shared" si="1"/>
        <v>0</v>
      </c>
      <c r="P21" s="28">
        <f t="shared" si="2"/>
        <v>0</v>
      </c>
      <c r="Q21" s="28">
        <f t="shared" si="3"/>
        <v>0</v>
      </c>
      <c r="R21" s="28">
        <f t="shared" si="4"/>
        <v>0</v>
      </c>
      <c r="S21" s="28">
        <f t="shared" si="5"/>
        <v>0</v>
      </c>
      <c r="T21" s="28">
        <f t="shared" si="6"/>
        <v>2062.8</v>
      </c>
      <c r="U21" s="31"/>
      <c r="V21" s="31"/>
      <c r="W21" s="35"/>
    </row>
    <row r="22" spans="1:23" s="27" customFormat="1" ht="19.5" customHeight="1">
      <c r="A22" s="47">
        <v>14</v>
      </c>
      <c r="B22" s="70" t="s">
        <v>37</v>
      </c>
      <c r="C22" s="45">
        <v>5</v>
      </c>
      <c r="D22" s="63">
        <v>30657</v>
      </c>
      <c r="E22" s="55">
        <v>28</v>
      </c>
      <c r="F22" s="53"/>
      <c r="G22" s="53"/>
      <c r="H22" s="53"/>
      <c r="I22" s="53"/>
      <c r="J22" s="53"/>
      <c r="K22" s="49">
        <v>16497</v>
      </c>
      <c r="L22" s="46">
        <f t="shared" si="7"/>
        <v>1.858</v>
      </c>
      <c r="M22" s="49">
        <f t="shared" si="8"/>
        <v>30657</v>
      </c>
      <c r="N22" s="28">
        <f t="shared" si="0"/>
        <v>858.4</v>
      </c>
      <c r="O22" s="28">
        <f t="shared" si="1"/>
        <v>0</v>
      </c>
      <c r="P22" s="28">
        <f t="shared" si="2"/>
        <v>0</v>
      </c>
      <c r="Q22" s="28">
        <f t="shared" si="3"/>
        <v>0</v>
      </c>
      <c r="R22" s="28">
        <f t="shared" si="4"/>
        <v>0</v>
      </c>
      <c r="S22" s="28">
        <f t="shared" si="5"/>
        <v>0</v>
      </c>
      <c r="T22" s="28">
        <f t="shared" si="6"/>
        <v>858.4</v>
      </c>
      <c r="U22" s="31"/>
      <c r="V22" s="31"/>
      <c r="W22" s="35"/>
    </row>
    <row r="23" spans="1:23" s="27" customFormat="1" ht="15.75">
      <c r="A23" s="44">
        <v>15</v>
      </c>
      <c r="B23" s="70" t="s">
        <v>38</v>
      </c>
      <c r="C23" s="45">
        <v>5</v>
      </c>
      <c r="D23" s="63">
        <v>9296</v>
      </c>
      <c r="E23" s="55">
        <v>241</v>
      </c>
      <c r="F23" s="53"/>
      <c r="G23" s="53"/>
      <c r="H23" s="53">
        <v>1</v>
      </c>
      <c r="I23" s="53"/>
      <c r="J23" s="53"/>
      <c r="K23" s="49">
        <v>16497</v>
      </c>
      <c r="L23" s="46">
        <f t="shared" si="7"/>
        <v>0.563</v>
      </c>
      <c r="M23" s="49">
        <f t="shared" si="8"/>
        <v>9296</v>
      </c>
      <c r="N23" s="28">
        <f t="shared" si="0"/>
        <v>2240.3</v>
      </c>
      <c r="O23" s="28">
        <f t="shared" si="1"/>
        <v>0</v>
      </c>
      <c r="P23" s="28">
        <f t="shared" si="2"/>
        <v>0</v>
      </c>
      <c r="Q23" s="28">
        <f t="shared" si="3"/>
        <v>9.3</v>
      </c>
      <c r="R23" s="28">
        <f t="shared" si="4"/>
        <v>0</v>
      </c>
      <c r="S23" s="28">
        <f t="shared" si="5"/>
        <v>0</v>
      </c>
      <c r="T23" s="28">
        <f t="shared" si="6"/>
        <v>2249.6000000000004</v>
      </c>
      <c r="U23" s="31"/>
      <c r="V23" s="31"/>
      <c r="W23" s="35"/>
    </row>
    <row r="24" spans="1:23" s="27" customFormat="1" ht="15.75" customHeight="1">
      <c r="A24" s="47">
        <v>16</v>
      </c>
      <c r="B24" s="70" t="s">
        <v>39</v>
      </c>
      <c r="C24" s="45">
        <v>5</v>
      </c>
      <c r="D24" s="64">
        <v>16497</v>
      </c>
      <c r="E24" s="55">
        <v>75</v>
      </c>
      <c r="F24" s="53"/>
      <c r="G24" s="53"/>
      <c r="H24" s="53"/>
      <c r="I24" s="53"/>
      <c r="J24" s="53"/>
      <c r="K24" s="49">
        <v>16497</v>
      </c>
      <c r="L24" s="46">
        <f t="shared" si="7"/>
        <v>1</v>
      </c>
      <c r="M24" s="49">
        <f t="shared" si="8"/>
        <v>16497</v>
      </c>
      <c r="N24" s="28">
        <f t="shared" si="0"/>
        <v>1237.3</v>
      </c>
      <c r="O24" s="28">
        <f t="shared" si="1"/>
        <v>0</v>
      </c>
      <c r="P24" s="28">
        <f t="shared" si="2"/>
        <v>0</v>
      </c>
      <c r="Q24" s="28">
        <f t="shared" si="3"/>
        <v>0</v>
      </c>
      <c r="R24" s="28">
        <f t="shared" si="4"/>
        <v>0</v>
      </c>
      <c r="S24" s="28">
        <f t="shared" si="5"/>
        <v>0</v>
      </c>
      <c r="T24" s="28">
        <f t="shared" si="6"/>
        <v>1237.3</v>
      </c>
      <c r="U24" s="31"/>
      <c r="V24" s="31"/>
      <c r="W24" s="35"/>
    </row>
    <row r="25" spans="1:23" s="27" customFormat="1" ht="15.75">
      <c r="A25" s="44">
        <v>17</v>
      </c>
      <c r="B25" s="70" t="s">
        <v>40</v>
      </c>
      <c r="C25" s="45">
        <v>5</v>
      </c>
      <c r="D25" s="63">
        <v>14700</v>
      </c>
      <c r="E25" s="55">
        <v>51</v>
      </c>
      <c r="F25" s="53"/>
      <c r="G25" s="53">
        <v>2</v>
      </c>
      <c r="H25" s="53"/>
      <c r="I25" s="53"/>
      <c r="J25" s="53"/>
      <c r="K25" s="49">
        <v>16497</v>
      </c>
      <c r="L25" s="46">
        <f t="shared" si="7"/>
        <v>0.891</v>
      </c>
      <c r="M25" s="49">
        <f t="shared" si="8"/>
        <v>14700</v>
      </c>
      <c r="N25" s="28">
        <f t="shared" si="0"/>
        <v>749.7</v>
      </c>
      <c r="O25" s="28">
        <f t="shared" si="1"/>
        <v>0</v>
      </c>
      <c r="P25" s="28">
        <f t="shared" si="2"/>
        <v>29.4</v>
      </c>
      <c r="Q25" s="28">
        <f t="shared" si="3"/>
        <v>0</v>
      </c>
      <c r="R25" s="28">
        <f t="shared" si="4"/>
        <v>0</v>
      </c>
      <c r="S25" s="28">
        <f t="shared" si="5"/>
        <v>0</v>
      </c>
      <c r="T25" s="28">
        <f t="shared" si="6"/>
        <v>779.1</v>
      </c>
      <c r="U25" s="31"/>
      <c r="V25" s="31"/>
      <c r="W25" s="35"/>
    </row>
    <row r="26" spans="1:23" s="27" customFormat="1" ht="15.75">
      <c r="A26" s="47">
        <v>18</v>
      </c>
      <c r="B26" s="70" t="s">
        <v>41</v>
      </c>
      <c r="C26" s="45">
        <v>5</v>
      </c>
      <c r="D26" s="63">
        <v>5472</v>
      </c>
      <c r="E26" s="55">
        <v>334</v>
      </c>
      <c r="F26" s="53">
        <v>1</v>
      </c>
      <c r="G26" s="53"/>
      <c r="H26" s="53"/>
      <c r="I26" s="53"/>
      <c r="J26" s="53"/>
      <c r="K26" s="49">
        <v>16497</v>
      </c>
      <c r="L26" s="46">
        <f t="shared" si="7"/>
        <v>0.332</v>
      </c>
      <c r="M26" s="49">
        <f t="shared" si="8"/>
        <v>5472</v>
      </c>
      <c r="N26" s="28">
        <f t="shared" si="0"/>
        <v>1827.6</v>
      </c>
      <c r="O26" s="28">
        <f t="shared" si="1"/>
        <v>5.5</v>
      </c>
      <c r="P26" s="28">
        <f t="shared" si="2"/>
        <v>0</v>
      </c>
      <c r="Q26" s="28">
        <f t="shared" si="3"/>
        <v>0</v>
      </c>
      <c r="R26" s="28">
        <f t="shared" si="4"/>
        <v>0</v>
      </c>
      <c r="S26" s="28">
        <f t="shared" si="5"/>
        <v>0</v>
      </c>
      <c r="T26" s="28">
        <f t="shared" si="6"/>
        <v>1833.1</v>
      </c>
      <c r="U26" s="31"/>
      <c r="V26" s="31"/>
      <c r="W26" s="35"/>
    </row>
    <row r="27" spans="1:23" s="27" customFormat="1" ht="15.75" customHeight="1">
      <c r="A27" s="44">
        <v>19</v>
      </c>
      <c r="B27" s="70" t="s">
        <v>42</v>
      </c>
      <c r="C27" s="45">
        <v>5</v>
      </c>
      <c r="D27" s="63">
        <v>20092</v>
      </c>
      <c r="E27" s="55">
        <v>41</v>
      </c>
      <c r="F27" s="55"/>
      <c r="G27" s="55"/>
      <c r="H27" s="55"/>
      <c r="I27" s="55"/>
      <c r="J27" s="55"/>
      <c r="K27" s="49">
        <v>16497</v>
      </c>
      <c r="L27" s="46">
        <f t="shared" si="7"/>
        <v>1.218</v>
      </c>
      <c r="M27" s="49">
        <f t="shared" si="8"/>
        <v>20092</v>
      </c>
      <c r="N27" s="28">
        <f t="shared" si="0"/>
        <v>823.8</v>
      </c>
      <c r="O27" s="28">
        <f t="shared" si="1"/>
        <v>0</v>
      </c>
      <c r="P27" s="28">
        <f t="shared" si="2"/>
        <v>0</v>
      </c>
      <c r="Q27" s="28">
        <f t="shared" si="3"/>
        <v>0</v>
      </c>
      <c r="R27" s="28">
        <f t="shared" si="4"/>
        <v>0</v>
      </c>
      <c r="S27" s="28">
        <f t="shared" si="5"/>
        <v>0</v>
      </c>
      <c r="T27" s="28">
        <f t="shared" si="6"/>
        <v>823.8</v>
      </c>
      <c r="U27" s="31"/>
      <c r="V27" s="31"/>
      <c r="W27" s="35"/>
    </row>
    <row r="28" spans="1:23" s="27" customFormat="1" ht="15.75" customHeight="1">
      <c r="A28" s="47">
        <v>20</v>
      </c>
      <c r="B28" s="70" t="s">
        <v>43</v>
      </c>
      <c r="C28" s="45">
        <v>5</v>
      </c>
      <c r="D28" s="63">
        <v>9014</v>
      </c>
      <c r="E28" s="55">
        <v>137</v>
      </c>
      <c r="F28" s="55">
        <v>1</v>
      </c>
      <c r="G28" s="55"/>
      <c r="H28" s="55"/>
      <c r="I28" s="55"/>
      <c r="J28" s="55"/>
      <c r="K28" s="49">
        <v>16497</v>
      </c>
      <c r="L28" s="46">
        <f t="shared" si="7"/>
        <v>0.546</v>
      </c>
      <c r="M28" s="49">
        <f t="shared" si="8"/>
        <v>9014</v>
      </c>
      <c r="N28" s="28">
        <f t="shared" si="0"/>
        <v>1234.9</v>
      </c>
      <c r="O28" s="28">
        <f t="shared" si="1"/>
        <v>9</v>
      </c>
      <c r="P28" s="28">
        <f t="shared" si="2"/>
        <v>0</v>
      </c>
      <c r="Q28" s="28">
        <f t="shared" si="3"/>
        <v>0</v>
      </c>
      <c r="R28" s="28">
        <f t="shared" si="4"/>
        <v>0</v>
      </c>
      <c r="S28" s="28">
        <f t="shared" si="5"/>
        <v>0</v>
      </c>
      <c r="T28" s="28">
        <f t="shared" si="6"/>
        <v>1243.9</v>
      </c>
      <c r="U28" s="31"/>
      <c r="V28" s="31"/>
      <c r="W28" s="35"/>
    </row>
    <row r="29" spans="1:23" s="27" customFormat="1" ht="15.75" customHeight="1">
      <c r="A29" s="44">
        <v>21</v>
      </c>
      <c r="B29" s="70" t="s">
        <v>44</v>
      </c>
      <c r="C29" s="45">
        <v>5</v>
      </c>
      <c r="D29" s="63">
        <v>19951</v>
      </c>
      <c r="E29" s="55">
        <v>46</v>
      </c>
      <c r="F29" s="53"/>
      <c r="G29" s="55"/>
      <c r="H29" s="55">
        <v>2</v>
      </c>
      <c r="I29" s="55"/>
      <c r="J29" s="55"/>
      <c r="K29" s="49">
        <v>16497</v>
      </c>
      <c r="L29" s="46">
        <f t="shared" si="7"/>
        <v>1.209</v>
      </c>
      <c r="M29" s="49">
        <f t="shared" si="8"/>
        <v>19951</v>
      </c>
      <c r="N29" s="28">
        <f t="shared" si="0"/>
        <v>917.7</v>
      </c>
      <c r="O29" s="28">
        <f t="shared" si="1"/>
        <v>0</v>
      </c>
      <c r="P29" s="28">
        <f t="shared" si="2"/>
        <v>0</v>
      </c>
      <c r="Q29" s="28">
        <f t="shared" si="3"/>
        <v>39.9</v>
      </c>
      <c r="R29" s="28">
        <f t="shared" si="4"/>
        <v>0</v>
      </c>
      <c r="S29" s="28">
        <f t="shared" si="5"/>
        <v>0</v>
      </c>
      <c r="T29" s="28">
        <f t="shared" si="6"/>
        <v>957.6</v>
      </c>
      <c r="U29" s="31"/>
      <c r="V29" s="31"/>
      <c r="W29" s="35"/>
    </row>
    <row r="30" spans="1:23" s="27" customFormat="1" ht="15.75" customHeight="1">
      <c r="A30" s="47">
        <v>22</v>
      </c>
      <c r="B30" s="70" t="s">
        <v>45</v>
      </c>
      <c r="C30" s="45">
        <v>5</v>
      </c>
      <c r="D30" s="63">
        <v>50264</v>
      </c>
      <c r="E30" s="55">
        <v>11</v>
      </c>
      <c r="F30" s="53"/>
      <c r="G30" s="55"/>
      <c r="H30" s="55"/>
      <c r="I30" s="55"/>
      <c r="J30" s="55"/>
      <c r="K30" s="49">
        <v>16497</v>
      </c>
      <c r="L30" s="46">
        <f t="shared" si="7"/>
        <v>3.047</v>
      </c>
      <c r="M30" s="49">
        <f t="shared" si="8"/>
        <v>50264</v>
      </c>
      <c r="N30" s="28">
        <f t="shared" si="0"/>
        <v>552.9</v>
      </c>
      <c r="O30" s="28">
        <f t="shared" si="1"/>
        <v>0</v>
      </c>
      <c r="P30" s="28">
        <f t="shared" si="2"/>
        <v>0</v>
      </c>
      <c r="Q30" s="28">
        <f t="shared" si="3"/>
        <v>0</v>
      </c>
      <c r="R30" s="28">
        <f t="shared" si="4"/>
        <v>0</v>
      </c>
      <c r="S30" s="28">
        <f t="shared" si="5"/>
        <v>0</v>
      </c>
      <c r="T30" s="28">
        <f t="shared" si="6"/>
        <v>552.9</v>
      </c>
      <c r="U30" s="31"/>
      <c r="V30" s="31"/>
      <c r="W30" s="35"/>
    </row>
    <row r="31" spans="1:23" s="27" customFormat="1" ht="15.75" customHeight="1">
      <c r="A31" s="44">
        <v>23</v>
      </c>
      <c r="B31" s="70" t="s">
        <v>46</v>
      </c>
      <c r="C31" s="45">
        <v>5</v>
      </c>
      <c r="D31" s="63">
        <v>49194</v>
      </c>
      <c r="E31" s="55">
        <v>26</v>
      </c>
      <c r="F31" s="53"/>
      <c r="G31" s="55"/>
      <c r="H31" s="55"/>
      <c r="I31" s="55"/>
      <c r="J31" s="55"/>
      <c r="K31" s="49">
        <v>16497</v>
      </c>
      <c r="L31" s="46">
        <f t="shared" si="7"/>
        <v>2.982</v>
      </c>
      <c r="M31" s="49">
        <f t="shared" si="8"/>
        <v>49194</v>
      </c>
      <c r="N31" s="28">
        <f t="shared" si="0"/>
        <v>1279</v>
      </c>
      <c r="O31" s="28">
        <f t="shared" si="1"/>
        <v>0</v>
      </c>
      <c r="P31" s="28">
        <f t="shared" si="2"/>
        <v>0</v>
      </c>
      <c r="Q31" s="28">
        <f t="shared" si="3"/>
        <v>0</v>
      </c>
      <c r="R31" s="28">
        <f t="shared" si="4"/>
        <v>0</v>
      </c>
      <c r="S31" s="28">
        <f t="shared" si="5"/>
        <v>0</v>
      </c>
      <c r="T31" s="28">
        <f t="shared" si="6"/>
        <v>1279</v>
      </c>
      <c r="U31" s="31"/>
      <c r="V31" s="31"/>
      <c r="W31" s="35"/>
    </row>
    <row r="32" spans="1:23" s="27" customFormat="1" ht="15.75" customHeight="1">
      <c r="A32" s="47">
        <v>24</v>
      </c>
      <c r="B32" s="70" t="s">
        <v>47</v>
      </c>
      <c r="C32" s="45">
        <v>5</v>
      </c>
      <c r="D32" s="63">
        <v>22419</v>
      </c>
      <c r="E32" s="58">
        <v>53</v>
      </c>
      <c r="F32" s="59"/>
      <c r="G32" s="53"/>
      <c r="H32" s="53"/>
      <c r="I32" s="53"/>
      <c r="J32" s="53"/>
      <c r="K32" s="49">
        <v>16497</v>
      </c>
      <c r="L32" s="46">
        <f t="shared" si="7"/>
        <v>1.359</v>
      </c>
      <c r="M32" s="49">
        <f t="shared" si="8"/>
        <v>22419</v>
      </c>
      <c r="N32" s="28">
        <f t="shared" si="0"/>
        <v>1188.2</v>
      </c>
      <c r="O32" s="28">
        <f t="shared" si="1"/>
        <v>0</v>
      </c>
      <c r="P32" s="28">
        <f t="shared" si="2"/>
        <v>0</v>
      </c>
      <c r="Q32" s="28">
        <f t="shared" si="3"/>
        <v>0</v>
      </c>
      <c r="R32" s="28">
        <f t="shared" si="4"/>
        <v>0</v>
      </c>
      <c r="S32" s="28">
        <f t="shared" si="5"/>
        <v>0</v>
      </c>
      <c r="T32" s="28">
        <f t="shared" si="6"/>
        <v>1188.2</v>
      </c>
      <c r="U32" s="31"/>
      <c r="V32" s="31"/>
      <c r="W32" s="35"/>
    </row>
    <row r="33" spans="1:23" s="27" customFormat="1" ht="15.75" customHeight="1">
      <c r="A33" s="44">
        <v>25</v>
      </c>
      <c r="B33" s="70" t="s">
        <v>48</v>
      </c>
      <c r="C33" s="45">
        <v>5</v>
      </c>
      <c r="D33" s="63">
        <v>26318</v>
      </c>
      <c r="E33" s="55">
        <v>56</v>
      </c>
      <c r="F33" s="53"/>
      <c r="G33" s="53"/>
      <c r="H33" s="53"/>
      <c r="I33" s="53"/>
      <c r="J33" s="53"/>
      <c r="K33" s="49">
        <v>16497</v>
      </c>
      <c r="L33" s="46">
        <f t="shared" si="7"/>
        <v>1.595</v>
      </c>
      <c r="M33" s="49">
        <f t="shared" si="8"/>
        <v>26318</v>
      </c>
      <c r="N33" s="28">
        <f t="shared" si="0"/>
        <v>1473.8</v>
      </c>
      <c r="O33" s="28">
        <f t="shared" si="1"/>
        <v>0</v>
      </c>
      <c r="P33" s="28">
        <f t="shared" si="2"/>
        <v>0</v>
      </c>
      <c r="Q33" s="28">
        <f t="shared" si="3"/>
        <v>0</v>
      </c>
      <c r="R33" s="28">
        <f t="shared" si="4"/>
        <v>0</v>
      </c>
      <c r="S33" s="28">
        <f t="shared" si="5"/>
        <v>0</v>
      </c>
      <c r="T33" s="28">
        <f t="shared" si="6"/>
        <v>1473.8</v>
      </c>
      <c r="U33" s="31"/>
      <c r="V33" s="31"/>
      <c r="W33" s="35"/>
    </row>
    <row r="34" spans="1:23" s="27" customFormat="1" ht="15.75" customHeight="1">
      <c r="A34" s="47">
        <v>26</v>
      </c>
      <c r="B34" s="70" t="s">
        <v>49</v>
      </c>
      <c r="C34" s="45">
        <v>5</v>
      </c>
      <c r="D34" s="63">
        <v>51924</v>
      </c>
      <c r="E34" s="55">
        <v>19</v>
      </c>
      <c r="F34" s="53"/>
      <c r="G34" s="53"/>
      <c r="H34" s="53"/>
      <c r="I34" s="53"/>
      <c r="J34" s="53"/>
      <c r="K34" s="49">
        <v>16497</v>
      </c>
      <c r="L34" s="46">
        <f t="shared" si="7"/>
        <v>3.147</v>
      </c>
      <c r="M34" s="49">
        <f t="shared" si="8"/>
        <v>51924</v>
      </c>
      <c r="N34" s="28">
        <f t="shared" si="0"/>
        <v>986.6</v>
      </c>
      <c r="O34" s="28">
        <f t="shared" si="1"/>
        <v>0</v>
      </c>
      <c r="P34" s="28">
        <f t="shared" si="2"/>
        <v>0</v>
      </c>
      <c r="Q34" s="28">
        <f t="shared" si="3"/>
        <v>0</v>
      </c>
      <c r="R34" s="28">
        <f t="shared" si="4"/>
        <v>0</v>
      </c>
      <c r="S34" s="28">
        <f t="shared" si="5"/>
        <v>0</v>
      </c>
      <c r="T34" s="28">
        <f t="shared" si="6"/>
        <v>986.6</v>
      </c>
      <c r="U34" s="31"/>
      <c r="V34" s="31"/>
      <c r="W34" s="35"/>
    </row>
    <row r="35" spans="1:23" s="27" customFormat="1" ht="15.75" customHeight="1">
      <c r="A35" s="44">
        <v>27</v>
      </c>
      <c r="B35" s="70" t="s">
        <v>50</v>
      </c>
      <c r="C35" s="45">
        <v>5</v>
      </c>
      <c r="D35" s="63">
        <v>50181</v>
      </c>
      <c r="E35" s="55">
        <v>36</v>
      </c>
      <c r="F35" s="53"/>
      <c r="G35" s="53"/>
      <c r="H35" s="53"/>
      <c r="I35" s="53"/>
      <c r="J35" s="53"/>
      <c r="K35" s="49">
        <v>16497</v>
      </c>
      <c r="L35" s="46">
        <f t="shared" si="7"/>
        <v>3.042</v>
      </c>
      <c r="M35" s="49">
        <f t="shared" si="8"/>
        <v>50181</v>
      </c>
      <c r="N35" s="28">
        <f t="shared" si="0"/>
        <v>1806.5</v>
      </c>
      <c r="O35" s="28">
        <f t="shared" si="1"/>
        <v>0</v>
      </c>
      <c r="P35" s="28">
        <f t="shared" si="2"/>
        <v>0</v>
      </c>
      <c r="Q35" s="28">
        <f t="shared" si="3"/>
        <v>0</v>
      </c>
      <c r="R35" s="28">
        <f t="shared" si="4"/>
        <v>0</v>
      </c>
      <c r="S35" s="28">
        <f t="shared" si="5"/>
        <v>0</v>
      </c>
      <c r="T35" s="28">
        <f t="shared" si="6"/>
        <v>1806.5</v>
      </c>
      <c r="U35" s="31"/>
      <c r="V35" s="31"/>
      <c r="W35" s="35"/>
    </row>
    <row r="36" spans="1:23" s="27" customFormat="1" ht="15.75" customHeight="1">
      <c r="A36" s="47">
        <v>28</v>
      </c>
      <c r="B36" s="70" t="s">
        <v>51</v>
      </c>
      <c r="C36" s="45">
        <v>5</v>
      </c>
      <c r="D36" s="63">
        <v>52579</v>
      </c>
      <c r="E36" s="55">
        <v>24</v>
      </c>
      <c r="F36" s="53"/>
      <c r="G36" s="53"/>
      <c r="H36" s="53"/>
      <c r="I36" s="53"/>
      <c r="J36" s="53"/>
      <c r="K36" s="49">
        <v>16497</v>
      </c>
      <c r="L36" s="46">
        <f t="shared" si="7"/>
        <v>3.187</v>
      </c>
      <c r="M36" s="49">
        <f t="shared" si="8"/>
        <v>52579</v>
      </c>
      <c r="N36" s="28">
        <f t="shared" si="0"/>
        <v>1261.9</v>
      </c>
      <c r="O36" s="28">
        <f t="shared" si="1"/>
        <v>0</v>
      </c>
      <c r="P36" s="28">
        <f t="shared" si="2"/>
        <v>0</v>
      </c>
      <c r="Q36" s="28">
        <f t="shared" si="3"/>
        <v>0</v>
      </c>
      <c r="R36" s="28">
        <f t="shared" si="4"/>
        <v>0</v>
      </c>
      <c r="S36" s="28">
        <f t="shared" si="5"/>
        <v>0</v>
      </c>
      <c r="T36" s="28">
        <f>SUM(N36:S36)</f>
        <v>1261.9</v>
      </c>
      <c r="U36" s="31"/>
      <c r="V36" s="31"/>
      <c r="W36" s="35"/>
    </row>
    <row r="37" spans="1:23" s="27" customFormat="1" ht="15.75" customHeight="1">
      <c r="A37" s="44">
        <v>29</v>
      </c>
      <c r="B37" s="70" t="s">
        <v>52</v>
      </c>
      <c r="C37" s="45">
        <v>5</v>
      </c>
      <c r="D37" s="63">
        <v>28039</v>
      </c>
      <c r="E37" s="55">
        <v>44</v>
      </c>
      <c r="F37" s="55"/>
      <c r="G37" s="55"/>
      <c r="H37" s="55"/>
      <c r="I37" s="55"/>
      <c r="J37" s="55"/>
      <c r="K37" s="49">
        <v>16497</v>
      </c>
      <c r="L37" s="46">
        <f t="shared" si="7"/>
        <v>1.7</v>
      </c>
      <c r="M37" s="49">
        <f t="shared" si="8"/>
        <v>28039</v>
      </c>
      <c r="N37" s="28">
        <f t="shared" si="0"/>
        <v>1233.7</v>
      </c>
      <c r="O37" s="28">
        <f t="shared" si="1"/>
        <v>0</v>
      </c>
      <c r="P37" s="28">
        <f t="shared" si="2"/>
        <v>0</v>
      </c>
      <c r="Q37" s="28">
        <f t="shared" si="3"/>
        <v>0</v>
      </c>
      <c r="R37" s="28">
        <f t="shared" si="4"/>
        <v>0</v>
      </c>
      <c r="S37" s="28">
        <f t="shared" si="5"/>
        <v>0</v>
      </c>
      <c r="T37" s="28">
        <f t="shared" si="6"/>
        <v>1233.7</v>
      </c>
      <c r="U37" s="31"/>
      <c r="V37" s="31"/>
      <c r="W37" s="35"/>
    </row>
    <row r="38" spans="1:23" s="27" customFormat="1" ht="15.75" customHeight="1">
      <c r="A38" s="47">
        <v>30</v>
      </c>
      <c r="B38" s="70" t="s">
        <v>53</v>
      </c>
      <c r="C38" s="45">
        <v>5</v>
      </c>
      <c r="D38" s="63">
        <v>21714</v>
      </c>
      <c r="E38" s="55">
        <v>38</v>
      </c>
      <c r="F38" s="55"/>
      <c r="G38" s="55"/>
      <c r="H38" s="55"/>
      <c r="I38" s="55"/>
      <c r="J38" s="55"/>
      <c r="K38" s="49">
        <v>16497</v>
      </c>
      <c r="L38" s="46">
        <f t="shared" si="7"/>
        <v>1.316</v>
      </c>
      <c r="M38" s="49">
        <f t="shared" si="8"/>
        <v>21714</v>
      </c>
      <c r="N38" s="28">
        <f t="shared" si="0"/>
        <v>825.1</v>
      </c>
      <c r="O38" s="28">
        <f t="shared" si="1"/>
        <v>0</v>
      </c>
      <c r="P38" s="28">
        <f t="shared" si="2"/>
        <v>0</v>
      </c>
      <c r="Q38" s="28">
        <f t="shared" si="3"/>
        <v>0</v>
      </c>
      <c r="R38" s="28">
        <f t="shared" si="4"/>
        <v>0</v>
      </c>
      <c r="S38" s="28">
        <f t="shared" si="5"/>
        <v>0</v>
      </c>
      <c r="T38" s="28">
        <f t="shared" si="6"/>
        <v>825.1</v>
      </c>
      <c r="U38" s="31"/>
      <c r="V38" s="31"/>
      <c r="W38" s="35"/>
    </row>
    <row r="39" spans="1:23" s="27" customFormat="1" ht="15.75" customHeight="1">
      <c r="A39" s="44">
        <v>31</v>
      </c>
      <c r="B39" s="70" t="s">
        <v>54</v>
      </c>
      <c r="C39" s="45">
        <v>5</v>
      </c>
      <c r="D39" s="63">
        <v>35119</v>
      </c>
      <c r="E39" s="55">
        <v>19</v>
      </c>
      <c r="F39" s="55"/>
      <c r="G39" s="55"/>
      <c r="H39" s="55"/>
      <c r="I39" s="55"/>
      <c r="J39" s="55"/>
      <c r="K39" s="49">
        <v>16497</v>
      </c>
      <c r="L39" s="46">
        <f t="shared" si="7"/>
        <v>2.129</v>
      </c>
      <c r="M39" s="49">
        <f t="shared" si="8"/>
        <v>35119</v>
      </c>
      <c r="N39" s="28">
        <f t="shared" si="0"/>
        <v>667.3</v>
      </c>
      <c r="O39" s="28">
        <f t="shared" si="1"/>
        <v>0</v>
      </c>
      <c r="P39" s="28">
        <f t="shared" si="2"/>
        <v>0</v>
      </c>
      <c r="Q39" s="28">
        <f t="shared" si="3"/>
        <v>0</v>
      </c>
      <c r="R39" s="28">
        <f t="shared" si="4"/>
        <v>0</v>
      </c>
      <c r="S39" s="28">
        <f t="shared" si="5"/>
        <v>0</v>
      </c>
      <c r="T39" s="28">
        <f t="shared" si="6"/>
        <v>667.3</v>
      </c>
      <c r="U39" s="31"/>
      <c r="V39" s="31"/>
      <c r="W39" s="35"/>
    </row>
    <row r="40" spans="1:23" s="27" customFormat="1" ht="15.75" customHeight="1">
      <c r="A40" s="47">
        <v>32</v>
      </c>
      <c r="B40" s="70" t="s">
        <v>55</v>
      </c>
      <c r="C40" s="45">
        <v>5</v>
      </c>
      <c r="D40" s="63">
        <v>11524</v>
      </c>
      <c r="E40" s="55">
        <v>98</v>
      </c>
      <c r="F40" s="53"/>
      <c r="G40" s="53"/>
      <c r="H40" s="53"/>
      <c r="I40" s="53"/>
      <c r="J40" s="53"/>
      <c r="K40" s="49">
        <v>16497</v>
      </c>
      <c r="L40" s="46">
        <f t="shared" si="7"/>
        <v>0.699</v>
      </c>
      <c r="M40" s="49">
        <f t="shared" si="8"/>
        <v>11524</v>
      </c>
      <c r="N40" s="28">
        <f t="shared" si="0"/>
        <v>1129.4</v>
      </c>
      <c r="O40" s="28">
        <f t="shared" si="1"/>
        <v>0</v>
      </c>
      <c r="P40" s="28">
        <f t="shared" si="2"/>
        <v>0</v>
      </c>
      <c r="Q40" s="28">
        <f t="shared" si="3"/>
        <v>0</v>
      </c>
      <c r="R40" s="28">
        <f t="shared" si="4"/>
        <v>0</v>
      </c>
      <c r="S40" s="28">
        <f t="shared" si="5"/>
        <v>0</v>
      </c>
      <c r="T40" s="28">
        <f t="shared" si="6"/>
        <v>1129.4</v>
      </c>
      <c r="U40" s="31"/>
      <c r="V40" s="31"/>
      <c r="W40" s="35"/>
    </row>
    <row r="41" spans="1:23" s="27" customFormat="1" ht="15.75" customHeight="1">
      <c r="A41" s="44">
        <v>33</v>
      </c>
      <c r="B41" s="70" t="s">
        <v>56</v>
      </c>
      <c r="C41" s="45">
        <v>5</v>
      </c>
      <c r="D41" s="63">
        <v>10282</v>
      </c>
      <c r="E41" s="55">
        <v>117</v>
      </c>
      <c r="F41" s="53">
        <v>1</v>
      </c>
      <c r="G41" s="53"/>
      <c r="H41" s="53"/>
      <c r="I41" s="53"/>
      <c r="J41" s="53"/>
      <c r="K41" s="49">
        <v>16497</v>
      </c>
      <c r="L41" s="46">
        <f t="shared" si="7"/>
        <v>0.623</v>
      </c>
      <c r="M41" s="49">
        <f t="shared" si="8"/>
        <v>10282</v>
      </c>
      <c r="N41" s="28">
        <f t="shared" si="0"/>
        <v>1203</v>
      </c>
      <c r="O41" s="28">
        <f t="shared" si="1"/>
        <v>10.3</v>
      </c>
      <c r="P41" s="28">
        <f t="shared" si="2"/>
        <v>0</v>
      </c>
      <c r="Q41" s="28">
        <f t="shared" si="3"/>
        <v>0</v>
      </c>
      <c r="R41" s="28">
        <f t="shared" si="4"/>
        <v>0</v>
      </c>
      <c r="S41" s="28">
        <f t="shared" si="5"/>
        <v>0</v>
      </c>
      <c r="T41" s="28">
        <f t="shared" si="6"/>
        <v>1213.3</v>
      </c>
      <c r="U41" s="31"/>
      <c r="V41" s="31"/>
      <c r="W41" s="35"/>
    </row>
    <row r="42" spans="1:23" s="27" customFormat="1" ht="15.75" customHeight="1">
      <c r="A42" s="47">
        <v>34</v>
      </c>
      <c r="B42" s="70" t="s">
        <v>57</v>
      </c>
      <c r="C42" s="45">
        <v>5</v>
      </c>
      <c r="D42" s="63">
        <v>7868</v>
      </c>
      <c r="E42" s="55">
        <v>95</v>
      </c>
      <c r="F42" s="53">
        <v>2</v>
      </c>
      <c r="G42" s="53"/>
      <c r="H42" s="53"/>
      <c r="I42" s="53"/>
      <c r="J42" s="53"/>
      <c r="K42" s="49">
        <v>16497</v>
      </c>
      <c r="L42" s="46">
        <f t="shared" si="7"/>
        <v>0.477</v>
      </c>
      <c r="M42" s="49">
        <f t="shared" si="8"/>
        <v>7868</v>
      </c>
      <c r="N42" s="28">
        <f t="shared" si="0"/>
        <v>747.5</v>
      </c>
      <c r="O42" s="28">
        <f t="shared" si="1"/>
        <v>15.7</v>
      </c>
      <c r="P42" s="28">
        <f t="shared" si="2"/>
        <v>0</v>
      </c>
      <c r="Q42" s="28">
        <f t="shared" si="3"/>
        <v>0</v>
      </c>
      <c r="R42" s="28">
        <f t="shared" si="4"/>
        <v>0</v>
      </c>
      <c r="S42" s="28">
        <f t="shared" si="5"/>
        <v>0</v>
      </c>
      <c r="T42" s="28">
        <f t="shared" si="6"/>
        <v>763.2</v>
      </c>
      <c r="U42" s="31"/>
      <c r="V42" s="31"/>
      <c r="W42" s="35"/>
    </row>
    <row r="43" spans="1:23" s="27" customFormat="1" ht="15.75" customHeight="1">
      <c r="A43" s="44">
        <v>35</v>
      </c>
      <c r="B43" s="70" t="s">
        <v>58</v>
      </c>
      <c r="C43" s="45">
        <v>5</v>
      </c>
      <c r="D43" s="63">
        <v>19150</v>
      </c>
      <c r="E43" s="55">
        <v>48</v>
      </c>
      <c r="F43" s="53"/>
      <c r="G43" s="53"/>
      <c r="H43" s="53"/>
      <c r="I43" s="53"/>
      <c r="J43" s="53"/>
      <c r="K43" s="49">
        <v>16497</v>
      </c>
      <c r="L43" s="46">
        <f t="shared" si="7"/>
        <v>1.161</v>
      </c>
      <c r="M43" s="49">
        <f t="shared" si="8"/>
        <v>19150</v>
      </c>
      <c r="N43" s="28">
        <f>ROUND(E43*M43/1000,1)-0.1</f>
        <v>919.1</v>
      </c>
      <c r="O43" s="28">
        <f t="shared" si="1"/>
        <v>0</v>
      </c>
      <c r="P43" s="28">
        <f t="shared" si="2"/>
        <v>0</v>
      </c>
      <c r="Q43" s="28">
        <f t="shared" si="3"/>
        <v>0</v>
      </c>
      <c r="R43" s="28">
        <f t="shared" si="4"/>
        <v>0</v>
      </c>
      <c r="S43" s="28">
        <f t="shared" si="5"/>
        <v>0</v>
      </c>
      <c r="T43" s="28">
        <f t="shared" si="6"/>
        <v>919.1</v>
      </c>
      <c r="U43" s="31"/>
      <c r="V43" s="31"/>
      <c r="W43" s="35"/>
    </row>
    <row r="44" spans="1:23" s="27" customFormat="1" ht="15.75" customHeight="1">
      <c r="A44" s="47">
        <v>36</v>
      </c>
      <c r="B44" s="70" t="s">
        <v>59</v>
      </c>
      <c r="C44" s="45">
        <v>5</v>
      </c>
      <c r="D44" s="63">
        <v>42064</v>
      </c>
      <c r="E44" s="60">
        <v>24</v>
      </c>
      <c r="F44" s="55"/>
      <c r="G44" s="55"/>
      <c r="H44" s="55"/>
      <c r="I44" s="55"/>
      <c r="J44" s="55"/>
      <c r="K44" s="49">
        <v>16497</v>
      </c>
      <c r="L44" s="46">
        <f t="shared" si="7"/>
        <v>2.55</v>
      </c>
      <c r="M44" s="49">
        <f t="shared" si="8"/>
        <v>42064</v>
      </c>
      <c r="N44" s="28">
        <f t="shared" si="0"/>
        <v>1009.5</v>
      </c>
      <c r="O44" s="28">
        <f t="shared" si="1"/>
        <v>0</v>
      </c>
      <c r="P44" s="28">
        <f t="shared" si="2"/>
        <v>0</v>
      </c>
      <c r="Q44" s="28">
        <f t="shared" si="3"/>
        <v>0</v>
      </c>
      <c r="R44" s="28">
        <f t="shared" si="4"/>
        <v>0</v>
      </c>
      <c r="S44" s="28">
        <f t="shared" si="5"/>
        <v>0</v>
      </c>
      <c r="T44" s="28">
        <f t="shared" si="6"/>
        <v>1009.5</v>
      </c>
      <c r="U44" s="31"/>
      <c r="V44" s="31"/>
      <c r="W44" s="35"/>
    </row>
    <row r="45" spans="1:23" s="27" customFormat="1" ht="15.75" customHeight="1" thickBot="1">
      <c r="A45" s="44">
        <v>37</v>
      </c>
      <c r="B45" s="71" t="s">
        <v>60</v>
      </c>
      <c r="C45" s="45">
        <v>5</v>
      </c>
      <c r="D45" s="65">
        <v>39539</v>
      </c>
      <c r="E45" s="61">
        <v>33</v>
      </c>
      <c r="F45" s="55"/>
      <c r="G45" s="55"/>
      <c r="H45" s="55"/>
      <c r="I45" s="55"/>
      <c r="J45" s="55"/>
      <c r="K45" s="49">
        <v>16497</v>
      </c>
      <c r="L45" s="46">
        <f t="shared" si="7"/>
        <v>2.397</v>
      </c>
      <c r="M45" s="49">
        <f t="shared" si="8"/>
        <v>39539</v>
      </c>
      <c r="N45" s="28">
        <f t="shared" si="0"/>
        <v>1304.8</v>
      </c>
      <c r="O45" s="28">
        <f t="shared" si="1"/>
        <v>0</v>
      </c>
      <c r="P45" s="28">
        <f t="shared" si="2"/>
        <v>0</v>
      </c>
      <c r="Q45" s="28">
        <f t="shared" si="3"/>
        <v>0</v>
      </c>
      <c r="R45" s="28">
        <f t="shared" si="4"/>
        <v>0</v>
      </c>
      <c r="S45" s="28">
        <f t="shared" si="5"/>
        <v>0</v>
      </c>
      <c r="T45" s="28">
        <f t="shared" si="6"/>
        <v>1304.8</v>
      </c>
      <c r="U45" s="31"/>
      <c r="V45" s="31"/>
      <c r="W45" s="35"/>
    </row>
    <row r="46" spans="1:22" s="27" customFormat="1" ht="15.75" customHeight="1" thickBot="1">
      <c r="A46" s="47"/>
      <c r="B46" s="36" t="s">
        <v>22</v>
      </c>
      <c r="C46" s="38"/>
      <c r="D46" s="38"/>
      <c r="E46" s="39">
        <f aca="true" t="shared" si="9" ref="E46:J46">SUM(E9:E45)</f>
        <v>4691</v>
      </c>
      <c r="F46" s="39">
        <f t="shared" si="9"/>
        <v>11</v>
      </c>
      <c r="G46" s="39">
        <f t="shared" si="9"/>
        <v>4</v>
      </c>
      <c r="H46" s="39">
        <f t="shared" si="9"/>
        <v>10</v>
      </c>
      <c r="I46" s="39">
        <f t="shared" si="9"/>
        <v>2</v>
      </c>
      <c r="J46" s="39">
        <f t="shared" si="9"/>
        <v>1</v>
      </c>
      <c r="K46" s="34"/>
      <c r="L46" s="34"/>
      <c r="M46" s="34"/>
      <c r="N46" s="28">
        <f aca="true" t="shared" si="10" ref="N46:T46">SUM(N9:N45)</f>
        <v>47040.00000000001</v>
      </c>
      <c r="O46" s="28">
        <f t="shared" si="10"/>
        <v>100.4</v>
      </c>
      <c r="P46" s="28">
        <f t="shared" si="10"/>
        <v>46.4</v>
      </c>
      <c r="Q46" s="28">
        <f t="shared" si="10"/>
        <v>79.9</v>
      </c>
      <c r="R46" s="28">
        <f t="shared" si="10"/>
        <v>9.7</v>
      </c>
      <c r="S46" s="28">
        <f t="shared" si="10"/>
        <v>3.9</v>
      </c>
      <c r="T46" s="28">
        <f t="shared" si="10"/>
        <v>47280.299999999996</v>
      </c>
      <c r="U46" s="31"/>
      <c r="V46" s="31"/>
    </row>
    <row r="47" spans="1:22" s="5" customFormat="1" ht="18" customHeight="1">
      <c r="A47" s="7"/>
      <c r="B47" s="8"/>
      <c r="C47" s="8"/>
      <c r="D47" s="8"/>
      <c r="E47" s="22"/>
      <c r="F47" s="8"/>
      <c r="G47" s="8"/>
      <c r="H47" s="8"/>
      <c r="I47" s="8"/>
      <c r="J47" s="8"/>
      <c r="K47" s="41"/>
      <c r="L47" s="41"/>
      <c r="M47" s="9"/>
      <c r="T47" s="29"/>
      <c r="U47" s="30"/>
      <c r="V47" s="30"/>
    </row>
    <row r="48" spans="1:22" s="5" customFormat="1" ht="15.75">
      <c r="A48" s="10"/>
      <c r="B48" s="11"/>
      <c r="C48" s="11"/>
      <c r="D48" s="66"/>
      <c r="E48" s="12"/>
      <c r="F48" s="12"/>
      <c r="G48" s="12"/>
      <c r="H48" s="12"/>
      <c r="I48" s="12"/>
      <c r="J48" s="12"/>
      <c r="K48" s="12"/>
      <c r="L48" s="12"/>
      <c r="M48" s="12"/>
      <c r="U48" s="30"/>
      <c r="V48" s="30"/>
    </row>
    <row r="49" spans="1:22" s="5" customFormat="1" ht="15.75">
      <c r="A49" s="10"/>
      <c r="B49" s="11"/>
      <c r="C49" s="11"/>
      <c r="D49" s="11"/>
      <c r="E49" s="12"/>
      <c r="F49" s="12"/>
      <c r="G49" s="12"/>
      <c r="H49" s="12"/>
      <c r="I49" s="12"/>
      <c r="J49" s="12"/>
      <c r="K49" s="12"/>
      <c r="L49" s="12"/>
      <c r="M49" s="12"/>
      <c r="U49" s="30"/>
      <c r="V49" s="30"/>
    </row>
    <row r="50" spans="1:22" s="5" customFormat="1" ht="15.75">
      <c r="A50" s="10"/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  <c r="U50" s="30"/>
      <c r="V50" s="30"/>
    </row>
    <row r="51" spans="1:22" s="5" customFormat="1" ht="15.75">
      <c r="A51" s="10"/>
      <c r="B51" s="11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U51" s="30"/>
      <c r="V51" s="30"/>
    </row>
    <row r="52" spans="1:22" s="5" customFormat="1" ht="15.75">
      <c r="A52" s="10"/>
      <c r="B52" s="13"/>
      <c r="C52" s="13"/>
      <c r="D52" s="13"/>
      <c r="E52" s="12"/>
      <c r="F52" s="12"/>
      <c r="G52" s="12"/>
      <c r="H52" s="12"/>
      <c r="I52" s="12"/>
      <c r="J52" s="12"/>
      <c r="K52" s="12"/>
      <c r="L52" s="12"/>
      <c r="M52" s="12"/>
      <c r="U52" s="30"/>
      <c r="V52" s="30"/>
    </row>
    <row r="53" spans="1:22" s="5" customFormat="1" ht="15.75">
      <c r="A53" s="10"/>
      <c r="B53" s="13"/>
      <c r="C53" s="13"/>
      <c r="D53" s="13"/>
      <c r="E53" s="12"/>
      <c r="F53" s="12"/>
      <c r="G53" s="12"/>
      <c r="H53" s="12"/>
      <c r="I53" s="12"/>
      <c r="J53" s="12"/>
      <c r="K53" s="12"/>
      <c r="L53" s="12"/>
      <c r="M53" s="12"/>
      <c r="U53" s="30"/>
      <c r="V53" s="30"/>
    </row>
    <row r="54" spans="1:22" s="5" customFormat="1" ht="16.5" customHeight="1">
      <c r="A54" s="10"/>
      <c r="B54" s="11"/>
      <c r="C54" s="11"/>
      <c r="D54" s="11"/>
      <c r="E54" s="12"/>
      <c r="F54" s="12"/>
      <c r="G54" s="12"/>
      <c r="H54" s="12"/>
      <c r="I54" s="12"/>
      <c r="J54" s="12"/>
      <c r="K54" s="12"/>
      <c r="L54" s="12"/>
      <c r="M54" s="12"/>
      <c r="U54" s="30"/>
      <c r="V54" s="30"/>
    </row>
    <row r="55" spans="1:22" s="5" customFormat="1" ht="15.75">
      <c r="A55" s="10"/>
      <c r="B55" s="11"/>
      <c r="C55" s="11"/>
      <c r="D55" s="11"/>
      <c r="E55" s="12"/>
      <c r="F55" s="12"/>
      <c r="G55" s="12"/>
      <c r="H55" s="12"/>
      <c r="I55" s="12"/>
      <c r="J55" s="12"/>
      <c r="K55" s="12"/>
      <c r="L55" s="12"/>
      <c r="M55" s="12"/>
      <c r="U55" s="30"/>
      <c r="V55" s="30"/>
    </row>
    <row r="56" spans="1:22" s="5" customFormat="1" ht="15.75">
      <c r="A56" s="10"/>
      <c r="B56" s="11"/>
      <c r="C56" s="11"/>
      <c r="D56" s="11"/>
      <c r="E56" s="12"/>
      <c r="F56" s="12"/>
      <c r="G56" s="12"/>
      <c r="H56" s="12"/>
      <c r="I56" s="12"/>
      <c r="J56" s="12"/>
      <c r="K56" s="12"/>
      <c r="L56" s="12"/>
      <c r="M56" s="12"/>
      <c r="U56" s="30"/>
      <c r="V56" s="30"/>
    </row>
    <row r="57" spans="1:22" s="5" customFormat="1" ht="15.75">
      <c r="A57" s="10"/>
      <c r="B57" s="11"/>
      <c r="C57" s="11"/>
      <c r="D57" s="11"/>
      <c r="E57" s="12"/>
      <c r="F57" s="12"/>
      <c r="G57" s="12"/>
      <c r="H57" s="12"/>
      <c r="I57" s="12"/>
      <c r="J57" s="12"/>
      <c r="K57" s="12"/>
      <c r="L57" s="12"/>
      <c r="M57" s="12"/>
      <c r="U57" s="30"/>
      <c r="V57" s="30"/>
    </row>
    <row r="58" spans="1:22" s="5" customFormat="1" ht="15.75">
      <c r="A58" s="10"/>
      <c r="B58" s="11"/>
      <c r="C58" s="11"/>
      <c r="D58" s="11"/>
      <c r="E58" s="12"/>
      <c r="F58" s="12"/>
      <c r="G58" s="12"/>
      <c r="H58" s="12"/>
      <c r="I58" s="12"/>
      <c r="J58" s="12"/>
      <c r="K58" s="12"/>
      <c r="L58" s="12"/>
      <c r="M58" s="12"/>
      <c r="U58" s="30"/>
      <c r="V58" s="30"/>
    </row>
    <row r="59" spans="1:22" s="5" customFormat="1" ht="15.75">
      <c r="A59" s="10"/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U59" s="30"/>
      <c r="V59" s="30"/>
    </row>
    <row r="60" spans="1:22" s="5" customFormat="1" ht="15.75">
      <c r="A60" s="10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  <c r="M60" s="15"/>
      <c r="U60" s="30"/>
      <c r="V60" s="30"/>
    </row>
    <row r="61" spans="1:22" s="16" customFormat="1" ht="16.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42"/>
      <c r="L61" s="62"/>
      <c r="M61" s="42"/>
      <c r="U61" s="32"/>
      <c r="V61" s="32"/>
    </row>
    <row r="62" spans="1:13" ht="15.75">
      <c r="A62" s="10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.75">
      <c r="A63" s="10"/>
      <c r="B63" s="13"/>
      <c r="C63" s="13"/>
      <c r="D63" s="13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.75">
      <c r="A64" s="10"/>
      <c r="B64" s="13"/>
      <c r="C64" s="13"/>
      <c r="D64" s="13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.75">
      <c r="A65" s="10"/>
      <c r="B65" s="13"/>
      <c r="C65" s="13"/>
      <c r="D65" s="13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8" customHeight="1">
      <c r="A66" s="10"/>
      <c r="B66" s="13"/>
      <c r="C66" s="13"/>
      <c r="D66" s="13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.75">
      <c r="A67" s="10"/>
      <c r="B67" s="13"/>
      <c r="C67" s="13"/>
      <c r="D67" s="13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.75">
      <c r="A68" s="10"/>
      <c r="B68" s="13"/>
      <c r="C68" s="13"/>
      <c r="D68" s="13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.75">
      <c r="A69" s="10"/>
      <c r="B69" s="13"/>
      <c r="C69" s="13"/>
      <c r="D69" s="13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.75">
      <c r="A70" s="10"/>
      <c r="B70" s="13"/>
      <c r="C70" s="13"/>
      <c r="D70" s="13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.75">
      <c r="A71" s="10"/>
      <c r="B71" s="13"/>
      <c r="C71" s="13"/>
      <c r="D71" s="13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.75">
      <c r="A72" s="10"/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.75">
      <c r="A73" s="10"/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.75">
      <c r="A74" s="10"/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.75">
      <c r="A75" s="10"/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.75">
      <c r="A76" s="10"/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.75">
      <c r="A77" s="10"/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.75">
      <c r="A78" s="10"/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.75">
      <c r="A79" s="10"/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.75">
      <c r="A80" s="10"/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.75">
      <c r="A81" s="10"/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.75">
      <c r="A82" s="10"/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.75">
      <c r="A83" s="10"/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.75">
      <c r="A84" s="10"/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.75">
      <c r="A85" s="10"/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.75">
      <c r="A86" s="10"/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.75">
      <c r="A87" s="10"/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.75">
      <c r="A88" s="10"/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.75">
      <c r="A89" s="10"/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.75">
      <c r="A90" s="10"/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.75">
      <c r="A91" s="10"/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.75">
      <c r="A92" s="10"/>
      <c r="B92" s="11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.75">
      <c r="A93" s="10"/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.75">
      <c r="A94" s="10"/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.75">
      <c r="A95" s="10"/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.75">
      <c r="A96" s="10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.75">
      <c r="A97" s="10"/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.75">
      <c r="A98" s="10"/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.75">
      <c r="A99" s="10"/>
      <c r="B99" s="11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.75">
      <c r="A100" s="10"/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.75">
      <c r="A101" s="10"/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.75">
      <c r="A102" s="10"/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.75">
      <c r="A103" s="10"/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.75">
      <c r="A104" s="10"/>
      <c r="B104" s="11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.75">
      <c r="A105" s="10"/>
      <c r="B105" s="11"/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.75">
      <c r="A106" s="18"/>
      <c r="B106" s="19"/>
      <c r="C106" s="19"/>
      <c r="D106" s="19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8.75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18"/>
      <c r="B108" s="18"/>
      <c r="C108" s="18"/>
      <c r="D108" s="18"/>
      <c r="E108" s="12"/>
      <c r="F108" s="12"/>
      <c r="G108" s="12"/>
      <c r="H108" s="12"/>
      <c r="I108" s="12"/>
      <c r="J108" s="12"/>
      <c r="K108" s="12"/>
      <c r="L108" s="12"/>
      <c r="M108" s="12"/>
    </row>
  </sheetData>
  <sheetProtection/>
  <mergeCells count="20">
    <mergeCell ref="A61:J61"/>
    <mergeCell ref="N6:S6"/>
    <mergeCell ref="E6:J6"/>
    <mergeCell ref="T6:T7"/>
    <mergeCell ref="L4:L8"/>
    <mergeCell ref="M4:M8"/>
    <mergeCell ref="A4:A8"/>
    <mergeCell ref="B4:B6"/>
    <mergeCell ref="D4:D8"/>
    <mergeCell ref="K4:K8"/>
    <mergeCell ref="C2:L2"/>
    <mergeCell ref="C3:L3"/>
    <mergeCell ref="B7:B8"/>
    <mergeCell ref="C4:C8"/>
    <mergeCell ref="V6:V8"/>
    <mergeCell ref="E5:J5"/>
    <mergeCell ref="U6:U8"/>
    <mergeCell ref="U5:V5"/>
    <mergeCell ref="N4:T5"/>
    <mergeCell ref="E4:J4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71" zoomScaleNormal="74" zoomScaleSheetLayoutView="71" zoomScalePageLayoutView="0" workbookViewId="0" topLeftCell="A1">
      <pane xSplit="2" ySplit="7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6" sqref="N46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4" width="14.8515625" style="3" customWidth="1"/>
    <col min="5" max="5" width="14.7109375" style="4" customWidth="1"/>
    <col min="6" max="6" width="15.421875" style="4" bestFit="1" customWidth="1"/>
    <col min="7" max="7" width="20.421875" style="4" customWidth="1"/>
    <col min="8" max="8" width="32.7109375" style="4" customWidth="1"/>
    <col min="9" max="9" width="29.421875" style="4" customWidth="1"/>
    <col min="10" max="10" width="23.57421875" style="4" customWidth="1"/>
    <col min="11" max="11" width="17.28125" style="17" customWidth="1"/>
    <col min="12" max="12" width="21.421875" style="17" customWidth="1"/>
    <col min="13" max="13" width="26.00390625" style="17" customWidth="1"/>
    <col min="14" max="14" width="20.421875" style="17" customWidth="1"/>
    <col min="15" max="15" width="15.00390625" style="33" customWidth="1"/>
    <col min="16" max="16" width="12.57421875" style="33" customWidth="1"/>
    <col min="17" max="17" width="9.57421875" style="17" customWidth="1"/>
    <col min="18" max="18" width="12.421875" style="17" customWidth="1"/>
    <col min="19" max="16384" width="9.140625" style="17" customWidth="1"/>
  </cols>
  <sheetData>
    <row r="1" spans="1:16" s="5" customFormat="1" ht="18.75">
      <c r="A1" s="40"/>
      <c r="B1" s="40"/>
      <c r="C1" s="77" t="s">
        <v>65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30"/>
      <c r="P1" s="30"/>
    </row>
    <row r="2" spans="1:16" s="5" customFormat="1" ht="15.75">
      <c r="A2" s="1"/>
      <c r="B2" s="1"/>
      <c r="C2" s="1"/>
      <c r="D2" s="1"/>
      <c r="E2" s="2"/>
      <c r="F2" s="2"/>
      <c r="G2" s="2"/>
      <c r="H2" s="2"/>
      <c r="I2" s="2"/>
      <c r="J2" s="2"/>
      <c r="O2" s="30"/>
      <c r="P2" s="30"/>
    </row>
    <row r="3" spans="1:17" s="5" customFormat="1" ht="51.75" customHeight="1">
      <c r="A3" s="100" t="s">
        <v>6</v>
      </c>
      <c r="B3" s="80" t="s">
        <v>21</v>
      </c>
      <c r="C3" s="80" t="s">
        <v>7</v>
      </c>
      <c r="D3" s="103" t="s">
        <v>18</v>
      </c>
      <c r="E3" s="92" t="s">
        <v>9</v>
      </c>
      <c r="F3" s="92"/>
      <c r="G3" s="92"/>
      <c r="H3" s="96" t="s">
        <v>19</v>
      </c>
      <c r="I3" s="96" t="s">
        <v>20</v>
      </c>
      <c r="J3" s="97" t="s">
        <v>14</v>
      </c>
      <c r="K3" s="86" t="s">
        <v>23</v>
      </c>
      <c r="L3" s="87"/>
      <c r="M3" s="87"/>
      <c r="N3" s="87"/>
      <c r="O3" s="67"/>
      <c r="P3" s="67"/>
      <c r="Q3" s="67"/>
    </row>
    <row r="4" spans="1:17" s="5" customFormat="1" ht="60.75" customHeight="1">
      <c r="A4" s="101"/>
      <c r="B4" s="81"/>
      <c r="C4" s="81"/>
      <c r="D4" s="104"/>
      <c r="E4" s="84" t="s">
        <v>66</v>
      </c>
      <c r="F4" s="85"/>
      <c r="G4" s="85"/>
      <c r="H4" s="96"/>
      <c r="I4" s="96"/>
      <c r="J4" s="98"/>
      <c r="K4" s="89"/>
      <c r="L4" s="90"/>
      <c r="M4" s="90"/>
      <c r="N4" s="90"/>
      <c r="O4" s="67"/>
      <c r="P4" s="67"/>
      <c r="Q4" s="67"/>
    </row>
    <row r="5" spans="1:16" s="5" customFormat="1" ht="36.75" customHeight="1">
      <c r="A5" s="101"/>
      <c r="B5" s="82"/>
      <c r="C5" s="81"/>
      <c r="D5" s="104"/>
      <c r="E5" s="94" t="s">
        <v>15</v>
      </c>
      <c r="F5" s="95"/>
      <c r="G5" s="95"/>
      <c r="H5" s="96"/>
      <c r="I5" s="96"/>
      <c r="J5" s="98"/>
      <c r="K5" s="94" t="s">
        <v>10</v>
      </c>
      <c r="L5" s="95"/>
      <c r="M5" s="95"/>
      <c r="N5" s="79" t="s">
        <v>5</v>
      </c>
      <c r="O5" s="83"/>
      <c r="P5" s="83"/>
    </row>
    <row r="6" spans="1:19" s="5" customFormat="1" ht="156" customHeight="1">
      <c r="A6" s="101"/>
      <c r="B6" s="79" t="s">
        <v>8</v>
      </c>
      <c r="C6" s="81"/>
      <c r="D6" s="104"/>
      <c r="E6" s="50" t="s">
        <v>1</v>
      </c>
      <c r="F6" s="50" t="s">
        <v>13</v>
      </c>
      <c r="G6" s="50" t="s">
        <v>3</v>
      </c>
      <c r="H6" s="96"/>
      <c r="I6" s="96"/>
      <c r="J6" s="98"/>
      <c r="K6" s="50" t="s">
        <v>1</v>
      </c>
      <c r="L6" s="50" t="s">
        <v>13</v>
      </c>
      <c r="M6" s="50" t="s">
        <v>3</v>
      </c>
      <c r="N6" s="79"/>
      <c r="O6" s="83"/>
      <c r="P6" s="83"/>
      <c r="Q6" s="30"/>
      <c r="R6" s="30"/>
      <c r="S6" s="30"/>
    </row>
    <row r="7" spans="1:19" s="5" customFormat="1" ht="44.25" customHeight="1">
      <c r="A7" s="102"/>
      <c r="B7" s="79"/>
      <c r="C7" s="82"/>
      <c r="D7" s="105"/>
      <c r="E7" s="51" t="s">
        <v>4</v>
      </c>
      <c r="F7" s="51" t="s">
        <v>4</v>
      </c>
      <c r="G7" s="51" t="s">
        <v>4</v>
      </c>
      <c r="H7" s="96"/>
      <c r="I7" s="96"/>
      <c r="J7" s="99"/>
      <c r="K7" s="50" t="s">
        <v>12</v>
      </c>
      <c r="L7" s="50" t="s">
        <v>12</v>
      </c>
      <c r="M7" s="50" t="s">
        <v>12</v>
      </c>
      <c r="N7" s="50" t="s">
        <v>12</v>
      </c>
      <c r="O7" s="83"/>
      <c r="P7" s="83"/>
      <c r="Q7" s="30"/>
      <c r="R7" s="30"/>
      <c r="S7" s="30"/>
    </row>
    <row r="8" spans="1:17" s="27" customFormat="1" ht="18" customHeight="1">
      <c r="A8" s="44">
        <v>1</v>
      </c>
      <c r="B8" s="69" t="s">
        <v>24</v>
      </c>
      <c r="C8" s="45">
        <v>5</v>
      </c>
      <c r="D8" s="63">
        <v>5774</v>
      </c>
      <c r="E8" s="52"/>
      <c r="F8" s="52"/>
      <c r="G8" s="52">
        <v>5</v>
      </c>
      <c r="H8" s="49">
        <v>16497</v>
      </c>
      <c r="I8" s="46">
        <f>ROUND(D8/H8,3)</f>
        <v>0.35</v>
      </c>
      <c r="J8" s="49">
        <f>D8</f>
        <v>5774</v>
      </c>
      <c r="K8" s="28">
        <f aca="true" t="shared" si="0" ref="K8:K44">ROUND(E8*J8/1000,1)</f>
        <v>0</v>
      </c>
      <c r="L8" s="28">
        <f aca="true" t="shared" si="1" ref="L8:L44">ROUND(F8*J8/1000,1)</f>
        <v>0</v>
      </c>
      <c r="M8" s="28">
        <f aca="true" t="shared" si="2" ref="M8:M44">ROUND(G8*J8/1000,1)</f>
        <v>28.9</v>
      </c>
      <c r="N8" s="28">
        <f>SUM(K8:M8)</f>
        <v>28.9</v>
      </c>
      <c r="O8" s="31"/>
      <c r="P8" s="31"/>
      <c r="Q8" s="35"/>
    </row>
    <row r="9" spans="1:17" s="27" customFormat="1" ht="15.75">
      <c r="A9" s="47">
        <v>2</v>
      </c>
      <c r="B9" s="69" t="s">
        <v>25</v>
      </c>
      <c r="C9" s="45">
        <v>5</v>
      </c>
      <c r="D9" s="63">
        <v>7023</v>
      </c>
      <c r="E9" s="53"/>
      <c r="F9" s="53"/>
      <c r="G9" s="53">
        <v>3</v>
      </c>
      <c r="H9" s="49">
        <v>16497</v>
      </c>
      <c r="I9" s="46">
        <f aca="true" t="shared" si="3" ref="I9:I44">ROUND(D9/H9,3)</f>
        <v>0.426</v>
      </c>
      <c r="J9" s="49">
        <f aca="true" t="shared" si="4" ref="J9:J44">D9</f>
        <v>7023</v>
      </c>
      <c r="K9" s="28">
        <f t="shared" si="0"/>
        <v>0</v>
      </c>
      <c r="L9" s="28">
        <f t="shared" si="1"/>
        <v>0</v>
      </c>
      <c r="M9" s="28">
        <f t="shared" si="2"/>
        <v>21.1</v>
      </c>
      <c r="N9" s="28">
        <f aca="true" t="shared" si="5" ref="N9:N44">SUM(K9:M9)</f>
        <v>21.1</v>
      </c>
      <c r="O9" s="31"/>
      <c r="P9" s="31"/>
      <c r="Q9" s="35"/>
    </row>
    <row r="10" spans="1:17" s="27" customFormat="1" ht="15.75">
      <c r="A10" s="44">
        <v>3</v>
      </c>
      <c r="B10" s="69" t="s">
        <v>26</v>
      </c>
      <c r="C10" s="45">
        <v>5</v>
      </c>
      <c r="D10" s="63">
        <v>4038</v>
      </c>
      <c r="E10" s="53"/>
      <c r="F10" s="53"/>
      <c r="G10" s="53">
        <v>4</v>
      </c>
      <c r="H10" s="49">
        <v>16497</v>
      </c>
      <c r="I10" s="46">
        <f t="shared" si="3"/>
        <v>0.245</v>
      </c>
      <c r="J10" s="49">
        <f t="shared" si="4"/>
        <v>4038</v>
      </c>
      <c r="K10" s="28">
        <f t="shared" si="0"/>
        <v>0</v>
      </c>
      <c r="L10" s="28">
        <f t="shared" si="1"/>
        <v>0</v>
      </c>
      <c r="M10" s="28">
        <f t="shared" si="2"/>
        <v>16.2</v>
      </c>
      <c r="N10" s="28">
        <f t="shared" si="5"/>
        <v>16.2</v>
      </c>
      <c r="O10" s="31"/>
      <c r="P10" s="31"/>
      <c r="Q10" s="35"/>
    </row>
    <row r="11" spans="1:17" s="27" customFormat="1" ht="15.75">
      <c r="A11" s="47">
        <v>4</v>
      </c>
      <c r="B11" s="69" t="s">
        <v>27</v>
      </c>
      <c r="C11" s="45">
        <v>5</v>
      </c>
      <c r="D11" s="63">
        <v>8520</v>
      </c>
      <c r="E11" s="54"/>
      <c r="F11" s="54"/>
      <c r="G11" s="54">
        <v>4</v>
      </c>
      <c r="H11" s="49">
        <v>16497</v>
      </c>
      <c r="I11" s="46">
        <f t="shared" si="3"/>
        <v>0.516</v>
      </c>
      <c r="J11" s="49">
        <f t="shared" si="4"/>
        <v>8520</v>
      </c>
      <c r="K11" s="28">
        <f t="shared" si="0"/>
        <v>0</v>
      </c>
      <c r="L11" s="28">
        <f t="shared" si="1"/>
        <v>0</v>
      </c>
      <c r="M11" s="28">
        <f t="shared" si="2"/>
        <v>34.1</v>
      </c>
      <c r="N11" s="28">
        <f t="shared" si="5"/>
        <v>34.1</v>
      </c>
      <c r="O11" s="31"/>
      <c r="P11" s="31"/>
      <c r="Q11" s="35"/>
    </row>
    <row r="12" spans="1:17" s="27" customFormat="1" ht="15.75">
      <c r="A12" s="44">
        <v>5</v>
      </c>
      <c r="B12" s="69" t="s">
        <v>28</v>
      </c>
      <c r="C12" s="45">
        <v>5</v>
      </c>
      <c r="D12" s="63"/>
      <c r="E12" s="53"/>
      <c r="F12" s="53"/>
      <c r="G12" s="53"/>
      <c r="H12" s="49"/>
      <c r="I12" s="46"/>
      <c r="J12" s="49"/>
      <c r="K12" s="28"/>
      <c r="L12" s="28"/>
      <c r="M12" s="28"/>
      <c r="N12" s="28"/>
      <c r="O12" s="31"/>
      <c r="P12" s="31"/>
      <c r="Q12" s="35"/>
    </row>
    <row r="13" spans="1:17" s="27" customFormat="1" ht="15.75">
      <c r="A13" s="47">
        <v>6</v>
      </c>
      <c r="B13" s="69" t="s">
        <v>29</v>
      </c>
      <c r="C13" s="45">
        <v>5</v>
      </c>
      <c r="D13" s="63">
        <v>4398</v>
      </c>
      <c r="E13" s="53"/>
      <c r="F13" s="53">
        <v>1</v>
      </c>
      <c r="G13" s="53">
        <v>9</v>
      </c>
      <c r="H13" s="49">
        <v>16497</v>
      </c>
      <c r="I13" s="46">
        <f t="shared" si="3"/>
        <v>0.267</v>
      </c>
      <c r="J13" s="49">
        <f t="shared" si="4"/>
        <v>4398</v>
      </c>
      <c r="K13" s="28">
        <f t="shared" si="0"/>
        <v>0</v>
      </c>
      <c r="L13" s="28">
        <f t="shared" si="1"/>
        <v>4.4</v>
      </c>
      <c r="M13" s="28">
        <f t="shared" si="2"/>
        <v>39.6</v>
      </c>
      <c r="N13" s="28">
        <f t="shared" si="5"/>
        <v>44</v>
      </c>
      <c r="O13" s="31"/>
      <c r="P13" s="31"/>
      <c r="Q13" s="35"/>
    </row>
    <row r="14" spans="1:17" s="27" customFormat="1" ht="15.75" customHeight="1">
      <c r="A14" s="44">
        <v>7</v>
      </c>
      <c r="B14" s="69" t="s">
        <v>30</v>
      </c>
      <c r="C14" s="45">
        <v>5</v>
      </c>
      <c r="D14" s="63">
        <v>3924</v>
      </c>
      <c r="E14" s="53"/>
      <c r="F14" s="53"/>
      <c r="G14" s="53">
        <v>2</v>
      </c>
      <c r="H14" s="49">
        <v>16497</v>
      </c>
      <c r="I14" s="46">
        <f t="shared" si="3"/>
        <v>0.238</v>
      </c>
      <c r="J14" s="49">
        <f t="shared" si="4"/>
        <v>3924</v>
      </c>
      <c r="K14" s="28">
        <f t="shared" si="0"/>
        <v>0</v>
      </c>
      <c r="L14" s="28">
        <f t="shared" si="1"/>
        <v>0</v>
      </c>
      <c r="M14" s="28">
        <f t="shared" si="2"/>
        <v>7.8</v>
      </c>
      <c r="N14" s="28">
        <f t="shared" si="5"/>
        <v>7.8</v>
      </c>
      <c r="O14" s="31"/>
      <c r="P14" s="31"/>
      <c r="Q14" s="35"/>
    </row>
    <row r="15" spans="1:17" s="48" customFormat="1" ht="15.75">
      <c r="A15" s="47">
        <v>8</v>
      </c>
      <c r="B15" s="69" t="s">
        <v>31</v>
      </c>
      <c r="C15" s="45">
        <v>5</v>
      </c>
      <c r="D15" s="63">
        <v>4847</v>
      </c>
      <c r="E15" s="53"/>
      <c r="F15" s="53"/>
      <c r="G15" s="53">
        <v>5</v>
      </c>
      <c r="H15" s="49">
        <v>16497</v>
      </c>
      <c r="I15" s="46">
        <f t="shared" si="3"/>
        <v>0.294</v>
      </c>
      <c r="J15" s="49">
        <f t="shared" si="4"/>
        <v>4847</v>
      </c>
      <c r="K15" s="28">
        <f t="shared" si="0"/>
        <v>0</v>
      </c>
      <c r="L15" s="28">
        <f t="shared" si="1"/>
        <v>0</v>
      </c>
      <c r="M15" s="28">
        <f t="shared" si="2"/>
        <v>24.2</v>
      </c>
      <c r="N15" s="28">
        <f t="shared" si="5"/>
        <v>24.2</v>
      </c>
      <c r="O15" s="31"/>
      <c r="P15" s="31"/>
      <c r="Q15" s="35"/>
    </row>
    <row r="16" spans="1:17" s="27" customFormat="1" ht="31.5">
      <c r="A16" s="44">
        <v>9</v>
      </c>
      <c r="B16" s="69" t="s">
        <v>32</v>
      </c>
      <c r="C16" s="45">
        <v>5</v>
      </c>
      <c r="D16" s="63">
        <v>38157</v>
      </c>
      <c r="E16" s="53"/>
      <c r="F16" s="53"/>
      <c r="G16" s="53"/>
      <c r="H16" s="49">
        <v>16497</v>
      </c>
      <c r="I16" s="46">
        <f t="shared" si="3"/>
        <v>2.313</v>
      </c>
      <c r="J16" s="49">
        <f t="shared" si="4"/>
        <v>38157</v>
      </c>
      <c r="K16" s="28">
        <f t="shared" si="0"/>
        <v>0</v>
      </c>
      <c r="L16" s="28">
        <f t="shared" si="1"/>
        <v>0</v>
      </c>
      <c r="M16" s="28">
        <f t="shared" si="2"/>
        <v>0</v>
      </c>
      <c r="N16" s="28">
        <f t="shared" si="5"/>
        <v>0</v>
      </c>
      <c r="O16" s="31"/>
      <c r="P16" s="31"/>
      <c r="Q16" s="35"/>
    </row>
    <row r="17" spans="1:17" s="27" customFormat="1" ht="15.75">
      <c r="A17" s="47">
        <v>10</v>
      </c>
      <c r="B17" s="70" t="s">
        <v>33</v>
      </c>
      <c r="C17" s="45">
        <v>5</v>
      </c>
      <c r="D17" s="63">
        <v>11635</v>
      </c>
      <c r="E17" s="53"/>
      <c r="F17" s="53"/>
      <c r="G17" s="53">
        <v>1</v>
      </c>
      <c r="H17" s="49">
        <v>16497</v>
      </c>
      <c r="I17" s="46">
        <f t="shared" si="3"/>
        <v>0.705</v>
      </c>
      <c r="J17" s="49">
        <f t="shared" si="4"/>
        <v>11635</v>
      </c>
      <c r="K17" s="28">
        <f t="shared" si="0"/>
        <v>0</v>
      </c>
      <c r="L17" s="28">
        <f t="shared" si="1"/>
        <v>0</v>
      </c>
      <c r="M17" s="28">
        <f t="shared" si="2"/>
        <v>11.6</v>
      </c>
      <c r="N17" s="28">
        <f t="shared" si="5"/>
        <v>11.6</v>
      </c>
      <c r="O17" s="31"/>
      <c r="P17" s="31"/>
      <c r="Q17" s="35"/>
    </row>
    <row r="18" spans="1:17" s="27" customFormat="1" ht="15.75">
      <c r="A18" s="44">
        <v>11</v>
      </c>
      <c r="B18" s="70" t="s">
        <v>34</v>
      </c>
      <c r="C18" s="45">
        <v>5</v>
      </c>
      <c r="D18" s="63">
        <v>18288</v>
      </c>
      <c r="E18" s="53"/>
      <c r="F18" s="53"/>
      <c r="G18" s="53"/>
      <c r="H18" s="49">
        <v>16497</v>
      </c>
      <c r="I18" s="46">
        <f t="shared" si="3"/>
        <v>1.109</v>
      </c>
      <c r="J18" s="49">
        <f t="shared" si="4"/>
        <v>18288</v>
      </c>
      <c r="K18" s="28">
        <f t="shared" si="0"/>
        <v>0</v>
      </c>
      <c r="L18" s="28">
        <f t="shared" si="1"/>
        <v>0</v>
      </c>
      <c r="M18" s="28">
        <f t="shared" si="2"/>
        <v>0</v>
      </c>
      <c r="N18" s="28">
        <f t="shared" si="5"/>
        <v>0</v>
      </c>
      <c r="O18" s="31"/>
      <c r="P18" s="31"/>
      <c r="Q18" s="35"/>
    </row>
    <row r="19" spans="1:17" s="27" customFormat="1" ht="15.75">
      <c r="A19" s="47">
        <v>12</v>
      </c>
      <c r="B19" s="70" t="s">
        <v>35</v>
      </c>
      <c r="C19" s="45">
        <v>5</v>
      </c>
      <c r="D19" s="63">
        <v>13479</v>
      </c>
      <c r="E19" s="53"/>
      <c r="F19" s="53"/>
      <c r="G19" s="53"/>
      <c r="H19" s="49">
        <v>16497</v>
      </c>
      <c r="I19" s="46">
        <f t="shared" si="3"/>
        <v>0.817</v>
      </c>
      <c r="J19" s="49">
        <f t="shared" si="4"/>
        <v>13479</v>
      </c>
      <c r="K19" s="28">
        <f t="shared" si="0"/>
        <v>0</v>
      </c>
      <c r="L19" s="28">
        <f t="shared" si="1"/>
        <v>0</v>
      </c>
      <c r="M19" s="28">
        <f t="shared" si="2"/>
        <v>0</v>
      </c>
      <c r="N19" s="28">
        <f t="shared" si="5"/>
        <v>0</v>
      </c>
      <c r="O19" s="31"/>
      <c r="P19" s="31"/>
      <c r="Q19" s="35"/>
    </row>
    <row r="20" spans="1:17" s="27" customFormat="1" ht="15.75">
      <c r="A20" s="44">
        <v>13</v>
      </c>
      <c r="B20" s="70" t="s">
        <v>36</v>
      </c>
      <c r="C20" s="45">
        <v>5</v>
      </c>
      <c r="D20" s="63">
        <v>6014</v>
      </c>
      <c r="E20" s="53"/>
      <c r="F20" s="53"/>
      <c r="G20" s="53">
        <v>3</v>
      </c>
      <c r="H20" s="49">
        <v>16497</v>
      </c>
      <c r="I20" s="46">
        <f t="shared" si="3"/>
        <v>0.365</v>
      </c>
      <c r="J20" s="49">
        <f t="shared" si="4"/>
        <v>6014</v>
      </c>
      <c r="K20" s="28">
        <f t="shared" si="0"/>
        <v>0</v>
      </c>
      <c r="L20" s="28">
        <f t="shared" si="1"/>
        <v>0</v>
      </c>
      <c r="M20" s="28">
        <f t="shared" si="2"/>
        <v>18</v>
      </c>
      <c r="N20" s="28">
        <f t="shared" si="5"/>
        <v>18</v>
      </c>
      <c r="O20" s="31"/>
      <c r="P20" s="31"/>
      <c r="Q20" s="35"/>
    </row>
    <row r="21" spans="1:17" s="27" customFormat="1" ht="19.5" customHeight="1">
      <c r="A21" s="47">
        <v>14</v>
      </c>
      <c r="B21" s="70" t="s">
        <v>37</v>
      </c>
      <c r="C21" s="45">
        <v>5</v>
      </c>
      <c r="D21" s="63">
        <v>30657</v>
      </c>
      <c r="E21" s="53"/>
      <c r="F21" s="53"/>
      <c r="G21" s="53"/>
      <c r="H21" s="49">
        <v>16497</v>
      </c>
      <c r="I21" s="46">
        <f t="shared" si="3"/>
        <v>1.858</v>
      </c>
      <c r="J21" s="49">
        <f t="shared" si="4"/>
        <v>30657</v>
      </c>
      <c r="K21" s="28">
        <f t="shared" si="0"/>
        <v>0</v>
      </c>
      <c r="L21" s="28">
        <f t="shared" si="1"/>
        <v>0</v>
      </c>
      <c r="M21" s="28">
        <f t="shared" si="2"/>
        <v>0</v>
      </c>
      <c r="N21" s="28">
        <f t="shared" si="5"/>
        <v>0</v>
      </c>
      <c r="O21" s="31"/>
      <c r="P21" s="31"/>
      <c r="Q21" s="35"/>
    </row>
    <row r="22" spans="1:17" s="27" customFormat="1" ht="15.75">
      <c r="A22" s="44">
        <v>15</v>
      </c>
      <c r="B22" s="70" t="s">
        <v>38</v>
      </c>
      <c r="C22" s="45">
        <v>5</v>
      </c>
      <c r="D22" s="63">
        <v>9296</v>
      </c>
      <c r="E22" s="53"/>
      <c r="F22" s="53"/>
      <c r="G22" s="53">
        <v>1</v>
      </c>
      <c r="H22" s="49">
        <v>16497</v>
      </c>
      <c r="I22" s="46">
        <f t="shared" si="3"/>
        <v>0.563</v>
      </c>
      <c r="J22" s="49">
        <f t="shared" si="4"/>
        <v>9296</v>
      </c>
      <c r="K22" s="28">
        <f t="shared" si="0"/>
        <v>0</v>
      </c>
      <c r="L22" s="28">
        <f t="shared" si="1"/>
        <v>0</v>
      </c>
      <c r="M22" s="28">
        <f t="shared" si="2"/>
        <v>9.3</v>
      </c>
      <c r="N22" s="28">
        <f t="shared" si="5"/>
        <v>9.3</v>
      </c>
      <c r="O22" s="31"/>
      <c r="P22" s="31"/>
      <c r="Q22" s="35"/>
    </row>
    <row r="23" spans="1:17" s="27" customFormat="1" ht="15.75" customHeight="1">
      <c r="A23" s="47">
        <v>16</v>
      </c>
      <c r="B23" s="70" t="s">
        <v>39</v>
      </c>
      <c r="C23" s="45">
        <v>5</v>
      </c>
      <c r="D23" s="64">
        <v>16497</v>
      </c>
      <c r="E23" s="53"/>
      <c r="F23" s="53"/>
      <c r="G23" s="53">
        <v>2</v>
      </c>
      <c r="H23" s="49">
        <v>16497</v>
      </c>
      <c r="I23" s="46">
        <f t="shared" si="3"/>
        <v>1</v>
      </c>
      <c r="J23" s="49">
        <f t="shared" si="4"/>
        <v>16497</v>
      </c>
      <c r="K23" s="28">
        <f t="shared" si="0"/>
        <v>0</v>
      </c>
      <c r="L23" s="28">
        <f t="shared" si="1"/>
        <v>0</v>
      </c>
      <c r="M23" s="28">
        <f t="shared" si="2"/>
        <v>33</v>
      </c>
      <c r="N23" s="28">
        <f t="shared" si="5"/>
        <v>33</v>
      </c>
      <c r="O23" s="31"/>
      <c r="P23" s="31"/>
      <c r="Q23" s="35"/>
    </row>
    <row r="24" spans="1:17" s="27" customFormat="1" ht="15.75">
      <c r="A24" s="44">
        <v>17</v>
      </c>
      <c r="B24" s="70" t="s">
        <v>40</v>
      </c>
      <c r="C24" s="45">
        <v>5</v>
      </c>
      <c r="D24" s="63">
        <v>14700</v>
      </c>
      <c r="E24" s="53"/>
      <c r="F24" s="53"/>
      <c r="G24" s="53"/>
      <c r="H24" s="49">
        <v>16497</v>
      </c>
      <c r="I24" s="46">
        <f t="shared" si="3"/>
        <v>0.891</v>
      </c>
      <c r="J24" s="49">
        <f t="shared" si="4"/>
        <v>14700</v>
      </c>
      <c r="K24" s="28">
        <f t="shared" si="0"/>
        <v>0</v>
      </c>
      <c r="L24" s="28">
        <f t="shared" si="1"/>
        <v>0</v>
      </c>
      <c r="M24" s="28">
        <f t="shared" si="2"/>
        <v>0</v>
      </c>
      <c r="N24" s="28">
        <f t="shared" si="5"/>
        <v>0</v>
      </c>
      <c r="O24" s="31"/>
      <c r="P24" s="31"/>
      <c r="Q24" s="35"/>
    </row>
    <row r="25" spans="1:17" s="27" customFormat="1" ht="15.75">
      <c r="A25" s="47">
        <v>18</v>
      </c>
      <c r="B25" s="70" t="s">
        <v>41</v>
      </c>
      <c r="C25" s="45">
        <v>5</v>
      </c>
      <c r="D25" s="63">
        <v>5472</v>
      </c>
      <c r="E25" s="53"/>
      <c r="F25" s="53"/>
      <c r="G25" s="53">
        <v>3</v>
      </c>
      <c r="H25" s="49">
        <v>16497</v>
      </c>
      <c r="I25" s="46">
        <f t="shared" si="3"/>
        <v>0.332</v>
      </c>
      <c r="J25" s="49">
        <f t="shared" si="4"/>
        <v>5472</v>
      </c>
      <c r="K25" s="28">
        <f t="shared" si="0"/>
        <v>0</v>
      </c>
      <c r="L25" s="28">
        <f t="shared" si="1"/>
        <v>0</v>
      </c>
      <c r="M25" s="28">
        <f t="shared" si="2"/>
        <v>16.4</v>
      </c>
      <c r="N25" s="28">
        <f t="shared" si="5"/>
        <v>16.4</v>
      </c>
      <c r="O25" s="31"/>
      <c r="P25" s="31"/>
      <c r="Q25" s="35"/>
    </row>
    <row r="26" spans="1:17" s="27" customFormat="1" ht="31.5">
      <c r="A26" s="44">
        <v>19</v>
      </c>
      <c r="B26" s="70" t="s">
        <v>42</v>
      </c>
      <c r="C26" s="45">
        <v>5</v>
      </c>
      <c r="D26" s="63">
        <v>20092</v>
      </c>
      <c r="E26" s="55"/>
      <c r="F26" s="55"/>
      <c r="G26" s="55">
        <v>1</v>
      </c>
      <c r="H26" s="49">
        <v>16497</v>
      </c>
      <c r="I26" s="46">
        <f t="shared" si="3"/>
        <v>1.218</v>
      </c>
      <c r="J26" s="49">
        <f t="shared" si="4"/>
        <v>20092</v>
      </c>
      <c r="K26" s="28">
        <f t="shared" si="0"/>
        <v>0</v>
      </c>
      <c r="L26" s="28">
        <f t="shared" si="1"/>
        <v>0</v>
      </c>
      <c r="M26" s="28">
        <f t="shared" si="2"/>
        <v>20.1</v>
      </c>
      <c r="N26" s="28">
        <f t="shared" si="5"/>
        <v>20.1</v>
      </c>
      <c r="O26" s="31"/>
      <c r="P26" s="31"/>
      <c r="Q26" s="35"/>
    </row>
    <row r="27" spans="1:17" s="27" customFormat="1" ht="15" customHeight="1">
      <c r="A27" s="47">
        <v>20</v>
      </c>
      <c r="B27" s="70" t="s">
        <v>43</v>
      </c>
      <c r="C27" s="45">
        <v>5</v>
      </c>
      <c r="D27" s="63">
        <v>9014</v>
      </c>
      <c r="E27" s="55"/>
      <c r="F27" s="55"/>
      <c r="G27" s="55">
        <v>1</v>
      </c>
      <c r="H27" s="49">
        <v>16497</v>
      </c>
      <c r="I27" s="46">
        <f t="shared" si="3"/>
        <v>0.546</v>
      </c>
      <c r="J27" s="49">
        <f t="shared" si="4"/>
        <v>9014</v>
      </c>
      <c r="K27" s="28">
        <f t="shared" si="0"/>
        <v>0</v>
      </c>
      <c r="L27" s="28">
        <f t="shared" si="1"/>
        <v>0</v>
      </c>
      <c r="M27" s="28">
        <f t="shared" si="2"/>
        <v>9</v>
      </c>
      <c r="N27" s="28">
        <f t="shared" si="5"/>
        <v>9</v>
      </c>
      <c r="O27" s="31"/>
      <c r="P27" s="31"/>
      <c r="Q27" s="35"/>
    </row>
    <row r="28" spans="1:17" s="27" customFormat="1" ht="18.75" customHeight="1">
      <c r="A28" s="44">
        <v>21</v>
      </c>
      <c r="B28" s="70" t="s">
        <v>44</v>
      </c>
      <c r="C28" s="45">
        <v>5</v>
      </c>
      <c r="D28" s="63">
        <v>19951</v>
      </c>
      <c r="E28" s="55"/>
      <c r="F28" s="53"/>
      <c r="G28" s="53"/>
      <c r="H28" s="49">
        <v>16497</v>
      </c>
      <c r="I28" s="46">
        <f t="shared" si="3"/>
        <v>1.209</v>
      </c>
      <c r="J28" s="49">
        <f t="shared" si="4"/>
        <v>19951</v>
      </c>
      <c r="K28" s="28">
        <f t="shared" si="0"/>
        <v>0</v>
      </c>
      <c r="L28" s="28">
        <f t="shared" si="1"/>
        <v>0</v>
      </c>
      <c r="M28" s="28">
        <f t="shared" si="2"/>
        <v>0</v>
      </c>
      <c r="N28" s="28">
        <f t="shared" si="5"/>
        <v>0</v>
      </c>
      <c r="O28" s="31"/>
      <c r="P28" s="31"/>
      <c r="Q28" s="35"/>
    </row>
    <row r="29" spans="1:17" s="27" customFormat="1" ht="31.5">
      <c r="A29" s="47">
        <v>22</v>
      </c>
      <c r="B29" s="70" t="s">
        <v>45</v>
      </c>
      <c r="C29" s="45">
        <v>5</v>
      </c>
      <c r="D29" s="63">
        <v>50264</v>
      </c>
      <c r="E29" s="55"/>
      <c r="F29" s="55"/>
      <c r="G29" s="55">
        <v>1</v>
      </c>
      <c r="H29" s="49">
        <v>16497</v>
      </c>
      <c r="I29" s="46">
        <f t="shared" si="3"/>
        <v>3.047</v>
      </c>
      <c r="J29" s="49">
        <f t="shared" si="4"/>
        <v>50264</v>
      </c>
      <c r="K29" s="28">
        <f t="shared" si="0"/>
        <v>0</v>
      </c>
      <c r="L29" s="28">
        <f t="shared" si="1"/>
        <v>0</v>
      </c>
      <c r="M29" s="28">
        <f t="shared" si="2"/>
        <v>50.3</v>
      </c>
      <c r="N29" s="28">
        <f t="shared" si="5"/>
        <v>50.3</v>
      </c>
      <c r="O29" s="31"/>
      <c r="P29" s="31"/>
      <c r="Q29" s="35"/>
    </row>
    <row r="30" spans="1:17" s="27" customFormat="1" ht="15.75">
      <c r="A30" s="44">
        <v>23</v>
      </c>
      <c r="B30" s="70" t="s">
        <v>46</v>
      </c>
      <c r="C30" s="45">
        <v>5</v>
      </c>
      <c r="D30" s="63">
        <v>49194</v>
      </c>
      <c r="E30" s="55"/>
      <c r="F30" s="55"/>
      <c r="G30" s="55"/>
      <c r="H30" s="49">
        <v>16497</v>
      </c>
      <c r="I30" s="46">
        <f t="shared" si="3"/>
        <v>2.982</v>
      </c>
      <c r="J30" s="49">
        <f t="shared" si="4"/>
        <v>49194</v>
      </c>
      <c r="K30" s="28">
        <f t="shared" si="0"/>
        <v>0</v>
      </c>
      <c r="L30" s="28">
        <f t="shared" si="1"/>
        <v>0</v>
      </c>
      <c r="M30" s="28">
        <f t="shared" si="2"/>
        <v>0</v>
      </c>
      <c r="N30" s="28">
        <f t="shared" si="5"/>
        <v>0</v>
      </c>
      <c r="O30" s="31"/>
      <c r="P30" s="31"/>
      <c r="Q30" s="35"/>
    </row>
    <row r="31" spans="1:17" s="27" customFormat="1" ht="18" customHeight="1">
      <c r="A31" s="47">
        <v>24</v>
      </c>
      <c r="B31" s="70" t="s">
        <v>47</v>
      </c>
      <c r="C31" s="45">
        <v>5</v>
      </c>
      <c r="D31" s="63">
        <v>22419</v>
      </c>
      <c r="E31" s="53"/>
      <c r="F31" s="53"/>
      <c r="G31" s="53">
        <v>1</v>
      </c>
      <c r="H31" s="49">
        <v>16497</v>
      </c>
      <c r="I31" s="46">
        <f t="shared" si="3"/>
        <v>1.359</v>
      </c>
      <c r="J31" s="49">
        <f t="shared" si="4"/>
        <v>22419</v>
      </c>
      <c r="K31" s="28">
        <f t="shared" si="0"/>
        <v>0</v>
      </c>
      <c r="L31" s="28">
        <f t="shared" si="1"/>
        <v>0</v>
      </c>
      <c r="M31" s="28">
        <f t="shared" si="2"/>
        <v>22.4</v>
      </c>
      <c r="N31" s="28">
        <f t="shared" si="5"/>
        <v>22.4</v>
      </c>
      <c r="O31" s="31"/>
      <c r="P31" s="31"/>
      <c r="Q31" s="35"/>
    </row>
    <row r="32" spans="1:17" s="27" customFormat="1" ht="24" customHeight="1">
      <c r="A32" s="44">
        <v>25</v>
      </c>
      <c r="B32" s="70" t="s">
        <v>48</v>
      </c>
      <c r="C32" s="45">
        <v>5</v>
      </c>
      <c r="D32" s="63">
        <v>26318</v>
      </c>
      <c r="E32" s="53"/>
      <c r="F32" s="53"/>
      <c r="G32" s="53"/>
      <c r="H32" s="49">
        <v>16497</v>
      </c>
      <c r="I32" s="46">
        <f t="shared" si="3"/>
        <v>1.595</v>
      </c>
      <c r="J32" s="49">
        <f t="shared" si="4"/>
        <v>26318</v>
      </c>
      <c r="K32" s="28">
        <f t="shared" si="0"/>
        <v>0</v>
      </c>
      <c r="L32" s="28">
        <f t="shared" si="1"/>
        <v>0</v>
      </c>
      <c r="M32" s="28">
        <f t="shared" si="2"/>
        <v>0</v>
      </c>
      <c r="N32" s="28">
        <f t="shared" si="5"/>
        <v>0</v>
      </c>
      <c r="O32" s="31"/>
      <c r="P32" s="31"/>
      <c r="Q32" s="35"/>
    </row>
    <row r="33" spans="1:17" s="27" customFormat="1" ht="37.5" customHeight="1">
      <c r="A33" s="47">
        <v>26</v>
      </c>
      <c r="B33" s="70" t="s">
        <v>49</v>
      </c>
      <c r="C33" s="45">
        <v>5</v>
      </c>
      <c r="D33" s="63">
        <v>51924</v>
      </c>
      <c r="E33" s="53"/>
      <c r="F33" s="53"/>
      <c r="G33" s="53">
        <v>1</v>
      </c>
      <c r="H33" s="49">
        <v>16497</v>
      </c>
      <c r="I33" s="46">
        <f t="shared" si="3"/>
        <v>3.147</v>
      </c>
      <c r="J33" s="49">
        <f t="shared" si="4"/>
        <v>51924</v>
      </c>
      <c r="K33" s="28">
        <f t="shared" si="0"/>
        <v>0</v>
      </c>
      <c r="L33" s="28">
        <f t="shared" si="1"/>
        <v>0</v>
      </c>
      <c r="M33" s="28">
        <f t="shared" si="2"/>
        <v>51.9</v>
      </c>
      <c r="N33" s="28">
        <f t="shared" si="5"/>
        <v>51.9</v>
      </c>
      <c r="O33" s="31"/>
      <c r="P33" s="31"/>
      <c r="Q33" s="35"/>
    </row>
    <row r="34" spans="1:17" s="27" customFormat="1" ht="18.75" customHeight="1">
      <c r="A34" s="44">
        <v>27</v>
      </c>
      <c r="B34" s="70" t="s">
        <v>50</v>
      </c>
      <c r="C34" s="45">
        <v>5</v>
      </c>
      <c r="D34" s="63">
        <v>50181</v>
      </c>
      <c r="E34" s="53"/>
      <c r="F34" s="53"/>
      <c r="G34" s="53"/>
      <c r="H34" s="49">
        <v>16497</v>
      </c>
      <c r="I34" s="46">
        <f t="shared" si="3"/>
        <v>3.042</v>
      </c>
      <c r="J34" s="49">
        <f t="shared" si="4"/>
        <v>50181</v>
      </c>
      <c r="K34" s="28">
        <f t="shared" si="0"/>
        <v>0</v>
      </c>
      <c r="L34" s="28">
        <f t="shared" si="1"/>
        <v>0</v>
      </c>
      <c r="M34" s="28">
        <f t="shared" si="2"/>
        <v>0</v>
      </c>
      <c r="N34" s="28">
        <f t="shared" si="5"/>
        <v>0</v>
      </c>
      <c r="O34" s="31"/>
      <c r="P34" s="31"/>
      <c r="Q34" s="35"/>
    </row>
    <row r="35" spans="1:17" s="27" customFormat="1" ht="32.25" customHeight="1">
      <c r="A35" s="47">
        <v>28</v>
      </c>
      <c r="B35" s="70" t="s">
        <v>51</v>
      </c>
      <c r="C35" s="45">
        <v>5</v>
      </c>
      <c r="D35" s="63">
        <v>52579</v>
      </c>
      <c r="E35" s="53"/>
      <c r="F35" s="53"/>
      <c r="G35" s="53"/>
      <c r="H35" s="49">
        <v>16497</v>
      </c>
      <c r="I35" s="46">
        <f t="shared" si="3"/>
        <v>3.187</v>
      </c>
      <c r="J35" s="49">
        <f t="shared" si="4"/>
        <v>52579</v>
      </c>
      <c r="K35" s="28">
        <f t="shared" si="0"/>
        <v>0</v>
      </c>
      <c r="L35" s="28">
        <f t="shared" si="1"/>
        <v>0</v>
      </c>
      <c r="M35" s="28">
        <f t="shared" si="2"/>
        <v>0</v>
      </c>
      <c r="N35" s="28">
        <f t="shared" si="5"/>
        <v>0</v>
      </c>
      <c r="O35" s="31"/>
      <c r="P35" s="31"/>
      <c r="Q35" s="35"/>
    </row>
    <row r="36" spans="1:17" s="27" customFormat="1" ht="31.5">
      <c r="A36" s="44">
        <v>29</v>
      </c>
      <c r="B36" s="70" t="s">
        <v>52</v>
      </c>
      <c r="C36" s="45">
        <v>5</v>
      </c>
      <c r="D36" s="63">
        <v>28039</v>
      </c>
      <c r="E36" s="55"/>
      <c r="F36" s="55"/>
      <c r="G36" s="55"/>
      <c r="H36" s="49">
        <v>16497</v>
      </c>
      <c r="I36" s="46">
        <f t="shared" si="3"/>
        <v>1.7</v>
      </c>
      <c r="J36" s="49">
        <f t="shared" si="4"/>
        <v>28039</v>
      </c>
      <c r="K36" s="28">
        <f t="shared" si="0"/>
        <v>0</v>
      </c>
      <c r="L36" s="28">
        <f t="shared" si="1"/>
        <v>0</v>
      </c>
      <c r="M36" s="28">
        <f t="shared" si="2"/>
        <v>0</v>
      </c>
      <c r="N36" s="28">
        <f t="shared" si="5"/>
        <v>0</v>
      </c>
      <c r="O36" s="31"/>
      <c r="P36" s="31"/>
      <c r="Q36" s="35"/>
    </row>
    <row r="37" spans="1:17" s="27" customFormat="1" ht="31.5">
      <c r="A37" s="47">
        <v>30</v>
      </c>
      <c r="B37" s="70" t="s">
        <v>53</v>
      </c>
      <c r="C37" s="45">
        <v>5</v>
      </c>
      <c r="D37" s="63">
        <v>21714</v>
      </c>
      <c r="E37" s="55"/>
      <c r="F37" s="55"/>
      <c r="G37" s="55">
        <v>1</v>
      </c>
      <c r="H37" s="49">
        <v>16497</v>
      </c>
      <c r="I37" s="46">
        <f t="shared" si="3"/>
        <v>1.316</v>
      </c>
      <c r="J37" s="49">
        <f t="shared" si="4"/>
        <v>21714</v>
      </c>
      <c r="K37" s="28">
        <f t="shared" si="0"/>
        <v>0</v>
      </c>
      <c r="L37" s="28">
        <f t="shared" si="1"/>
        <v>0</v>
      </c>
      <c r="M37" s="28">
        <f t="shared" si="2"/>
        <v>21.7</v>
      </c>
      <c r="N37" s="28">
        <f t="shared" si="5"/>
        <v>21.7</v>
      </c>
      <c r="O37" s="31"/>
      <c r="P37" s="31"/>
      <c r="Q37" s="35"/>
    </row>
    <row r="38" spans="1:17" s="27" customFormat="1" ht="31.5">
      <c r="A38" s="44">
        <v>31</v>
      </c>
      <c r="B38" s="70" t="s">
        <v>54</v>
      </c>
      <c r="C38" s="45">
        <v>5</v>
      </c>
      <c r="D38" s="63">
        <v>35119</v>
      </c>
      <c r="E38" s="55"/>
      <c r="F38" s="55"/>
      <c r="G38" s="55"/>
      <c r="H38" s="49">
        <v>16497</v>
      </c>
      <c r="I38" s="46">
        <f t="shared" si="3"/>
        <v>2.129</v>
      </c>
      <c r="J38" s="49">
        <f t="shared" si="4"/>
        <v>35119</v>
      </c>
      <c r="K38" s="28">
        <f t="shared" si="0"/>
        <v>0</v>
      </c>
      <c r="L38" s="28">
        <f t="shared" si="1"/>
        <v>0</v>
      </c>
      <c r="M38" s="28">
        <f t="shared" si="2"/>
        <v>0</v>
      </c>
      <c r="N38" s="28">
        <f t="shared" si="5"/>
        <v>0</v>
      </c>
      <c r="O38" s="31"/>
      <c r="P38" s="31"/>
      <c r="Q38" s="35"/>
    </row>
    <row r="39" spans="1:17" s="27" customFormat="1" ht="18.75" customHeight="1">
      <c r="A39" s="47">
        <v>32</v>
      </c>
      <c r="B39" s="70" t="s">
        <v>55</v>
      </c>
      <c r="C39" s="45">
        <v>5</v>
      </c>
      <c r="D39" s="63">
        <v>11524</v>
      </c>
      <c r="E39" s="53">
        <v>1</v>
      </c>
      <c r="F39" s="53"/>
      <c r="G39" s="53">
        <v>5</v>
      </c>
      <c r="H39" s="49">
        <v>16497</v>
      </c>
      <c r="I39" s="46">
        <f t="shared" si="3"/>
        <v>0.699</v>
      </c>
      <c r="J39" s="49">
        <f t="shared" si="4"/>
        <v>11524</v>
      </c>
      <c r="K39" s="28">
        <f t="shared" si="0"/>
        <v>11.5</v>
      </c>
      <c r="L39" s="28">
        <f t="shared" si="1"/>
        <v>0</v>
      </c>
      <c r="M39" s="28">
        <f t="shared" si="2"/>
        <v>57.6</v>
      </c>
      <c r="N39" s="28">
        <f t="shared" si="5"/>
        <v>69.1</v>
      </c>
      <c r="O39" s="31"/>
      <c r="P39" s="31"/>
      <c r="Q39" s="35"/>
    </row>
    <row r="40" spans="1:17" s="27" customFormat="1" ht="30.75" customHeight="1">
      <c r="A40" s="44">
        <v>33</v>
      </c>
      <c r="B40" s="70" t="s">
        <v>56</v>
      </c>
      <c r="C40" s="45">
        <v>5</v>
      </c>
      <c r="D40" s="63">
        <v>10282</v>
      </c>
      <c r="E40" s="53"/>
      <c r="F40" s="53"/>
      <c r="G40" s="53">
        <v>1</v>
      </c>
      <c r="H40" s="49">
        <v>16497</v>
      </c>
      <c r="I40" s="46">
        <f t="shared" si="3"/>
        <v>0.623</v>
      </c>
      <c r="J40" s="49">
        <f t="shared" si="4"/>
        <v>10282</v>
      </c>
      <c r="K40" s="28">
        <f t="shared" si="0"/>
        <v>0</v>
      </c>
      <c r="L40" s="28">
        <f t="shared" si="1"/>
        <v>0</v>
      </c>
      <c r="M40" s="28">
        <f t="shared" si="2"/>
        <v>10.3</v>
      </c>
      <c r="N40" s="28">
        <f t="shared" si="5"/>
        <v>10.3</v>
      </c>
      <c r="O40" s="31"/>
      <c r="P40" s="31"/>
      <c r="Q40" s="35"/>
    </row>
    <row r="41" spans="1:17" s="27" customFormat="1" ht="29.25" customHeight="1">
      <c r="A41" s="47">
        <v>34</v>
      </c>
      <c r="B41" s="70" t="s">
        <v>57</v>
      </c>
      <c r="C41" s="45">
        <v>5</v>
      </c>
      <c r="D41" s="63">
        <v>7868</v>
      </c>
      <c r="E41" s="55"/>
      <c r="F41" s="55"/>
      <c r="G41" s="55">
        <v>1</v>
      </c>
      <c r="H41" s="49">
        <v>16497</v>
      </c>
      <c r="I41" s="46">
        <f t="shared" si="3"/>
        <v>0.477</v>
      </c>
      <c r="J41" s="49">
        <f t="shared" si="4"/>
        <v>7868</v>
      </c>
      <c r="K41" s="28">
        <f t="shared" si="0"/>
        <v>0</v>
      </c>
      <c r="L41" s="28">
        <f t="shared" si="1"/>
        <v>0</v>
      </c>
      <c r="M41" s="28">
        <f t="shared" si="2"/>
        <v>7.9</v>
      </c>
      <c r="N41" s="28">
        <f t="shared" si="5"/>
        <v>7.9</v>
      </c>
      <c r="O41" s="31"/>
      <c r="P41" s="31"/>
      <c r="Q41" s="35"/>
    </row>
    <row r="42" spans="1:17" s="27" customFormat="1" ht="29.25" customHeight="1">
      <c r="A42" s="44">
        <v>35</v>
      </c>
      <c r="B42" s="70" t="s">
        <v>58</v>
      </c>
      <c r="C42" s="45">
        <v>5</v>
      </c>
      <c r="D42" s="63">
        <v>19150</v>
      </c>
      <c r="E42" s="55"/>
      <c r="F42" s="55"/>
      <c r="G42" s="55">
        <v>1</v>
      </c>
      <c r="H42" s="49">
        <v>16497</v>
      </c>
      <c r="I42" s="46">
        <f t="shared" si="3"/>
        <v>1.161</v>
      </c>
      <c r="J42" s="49">
        <f t="shared" si="4"/>
        <v>19150</v>
      </c>
      <c r="K42" s="28">
        <f t="shared" si="0"/>
        <v>0</v>
      </c>
      <c r="L42" s="28">
        <f t="shared" si="1"/>
        <v>0</v>
      </c>
      <c r="M42" s="28">
        <f t="shared" si="2"/>
        <v>19.2</v>
      </c>
      <c r="N42" s="28">
        <f t="shared" si="5"/>
        <v>19.2</v>
      </c>
      <c r="O42" s="31"/>
      <c r="P42" s="31"/>
      <c r="Q42" s="35"/>
    </row>
    <row r="43" spans="1:17" s="27" customFormat="1" ht="47.25">
      <c r="A43" s="47">
        <v>36</v>
      </c>
      <c r="B43" s="70" t="s">
        <v>59</v>
      </c>
      <c r="C43" s="45">
        <v>5</v>
      </c>
      <c r="D43" s="63">
        <v>42064</v>
      </c>
      <c r="E43" s="55"/>
      <c r="F43" s="55"/>
      <c r="G43" s="55"/>
      <c r="H43" s="49">
        <v>16497</v>
      </c>
      <c r="I43" s="46">
        <f t="shared" si="3"/>
        <v>2.55</v>
      </c>
      <c r="J43" s="49">
        <f t="shared" si="4"/>
        <v>42064</v>
      </c>
      <c r="K43" s="28">
        <f t="shared" si="0"/>
        <v>0</v>
      </c>
      <c r="L43" s="28">
        <f t="shared" si="1"/>
        <v>0</v>
      </c>
      <c r="M43" s="28">
        <f t="shared" si="2"/>
        <v>0</v>
      </c>
      <c r="N43" s="28">
        <f t="shared" si="5"/>
        <v>0</v>
      </c>
      <c r="O43" s="31"/>
      <c r="P43" s="31"/>
      <c r="Q43" s="35"/>
    </row>
    <row r="44" spans="1:17" s="27" customFormat="1" ht="32.25" thickBot="1">
      <c r="A44" s="44">
        <v>37</v>
      </c>
      <c r="B44" s="71" t="s">
        <v>60</v>
      </c>
      <c r="C44" s="45">
        <v>5</v>
      </c>
      <c r="D44" s="65">
        <v>39539</v>
      </c>
      <c r="E44" s="55"/>
      <c r="F44" s="55"/>
      <c r="G44" s="55">
        <v>1</v>
      </c>
      <c r="H44" s="49">
        <v>16497</v>
      </c>
      <c r="I44" s="46">
        <f t="shared" si="3"/>
        <v>2.397</v>
      </c>
      <c r="J44" s="49">
        <f t="shared" si="4"/>
        <v>39539</v>
      </c>
      <c r="K44" s="28">
        <f t="shared" si="0"/>
        <v>0</v>
      </c>
      <c r="L44" s="28">
        <f t="shared" si="1"/>
        <v>0</v>
      </c>
      <c r="M44" s="28">
        <f t="shared" si="2"/>
        <v>39.5</v>
      </c>
      <c r="N44" s="28">
        <f t="shared" si="5"/>
        <v>39.5</v>
      </c>
      <c r="O44" s="31"/>
      <c r="P44" s="31"/>
      <c r="Q44" s="35"/>
    </row>
    <row r="45" spans="1:16" s="27" customFormat="1" ht="16.5" thickBot="1">
      <c r="A45" s="37"/>
      <c r="B45" s="36" t="s">
        <v>22</v>
      </c>
      <c r="C45" s="38"/>
      <c r="D45" s="38"/>
      <c r="E45" s="39">
        <f>SUM(E8:E44)</f>
        <v>1</v>
      </c>
      <c r="F45" s="39">
        <f>SUM(F8:F44)</f>
        <v>1</v>
      </c>
      <c r="G45" s="39">
        <f>SUM(G8:G44)</f>
        <v>57</v>
      </c>
      <c r="H45" s="34"/>
      <c r="I45" s="34"/>
      <c r="J45" s="34"/>
      <c r="K45" s="28">
        <f>SUM(K8:K44)</f>
        <v>11.5</v>
      </c>
      <c r="L45" s="28">
        <f>SUM(L8:L44)</f>
        <v>4.4</v>
      </c>
      <c r="M45" s="28">
        <f>SUM(M8:M44)</f>
        <v>570.1</v>
      </c>
      <c r="N45" s="28">
        <f>SUM(N8:N44)</f>
        <v>586</v>
      </c>
      <c r="O45" s="31"/>
      <c r="P45" s="31"/>
    </row>
    <row r="46" spans="1:16" s="5" customFormat="1" ht="18" customHeight="1">
      <c r="A46" s="7"/>
      <c r="B46" s="8"/>
      <c r="C46" s="8"/>
      <c r="D46" s="8"/>
      <c r="E46" s="22"/>
      <c r="F46" s="8"/>
      <c r="G46" s="8"/>
      <c r="H46" s="41"/>
      <c r="I46" s="9"/>
      <c r="J46" s="9"/>
      <c r="N46" s="29"/>
      <c r="O46" s="30"/>
      <c r="P46" s="30"/>
    </row>
    <row r="47" spans="1:16" s="5" customFormat="1" ht="15.75">
      <c r="A47" s="10"/>
      <c r="B47" s="11"/>
      <c r="C47" s="11"/>
      <c r="D47" s="11"/>
      <c r="E47" s="12"/>
      <c r="F47" s="12"/>
      <c r="G47" s="12"/>
      <c r="H47" s="12"/>
      <c r="I47" s="12"/>
      <c r="J47" s="12"/>
      <c r="O47" s="30"/>
      <c r="P47" s="30"/>
    </row>
    <row r="48" spans="1:16" s="5" customFormat="1" ht="15.75">
      <c r="A48" s="10"/>
      <c r="B48" s="11"/>
      <c r="C48" s="11"/>
      <c r="D48" s="11"/>
      <c r="E48" s="12"/>
      <c r="F48" s="12"/>
      <c r="G48" s="12"/>
      <c r="H48" s="12"/>
      <c r="I48" s="12"/>
      <c r="J48" s="12"/>
      <c r="O48" s="30"/>
      <c r="P48" s="30"/>
    </row>
    <row r="49" spans="1:16" s="5" customFormat="1" ht="15.75">
      <c r="A49" s="10"/>
      <c r="B49" s="11"/>
      <c r="C49" s="11"/>
      <c r="D49" s="11"/>
      <c r="E49" s="12"/>
      <c r="F49" s="12"/>
      <c r="G49" s="12"/>
      <c r="H49" s="12"/>
      <c r="I49" s="12"/>
      <c r="J49" s="12"/>
      <c r="O49" s="30"/>
      <c r="P49" s="30"/>
    </row>
    <row r="50" spans="1:16" s="5" customFormat="1" ht="15.75">
      <c r="A50" s="10"/>
      <c r="B50" s="11"/>
      <c r="C50" s="11"/>
      <c r="D50" s="11"/>
      <c r="E50" s="12"/>
      <c r="F50" s="12"/>
      <c r="G50" s="12"/>
      <c r="H50" s="12"/>
      <c r="I50" s="12"/>
      <c r="J50" s="12"/>
      <c r="O50" s="30"/>
      <c r="P50" s="30"/>
    </row>
    <row r="51" spans="1:16" s="5" customFormat="1" ht="15.75">
      <c r="A51" s="10"/>
      <c r="B51" s="13"/>
      <c r="C51" s="13"/>
      <c r="D51" s="13"/>
      <c r="E51" s="12"/>
      <c r="F51" s="12"/>
      <c r="G51" s="12"/>
      <c r="H51" s="12"/>
      <c r="I51" s="12"/>
      <c r="J51" s="12"/>
      <c r="O51" s="30"/>
      <c r="P51" s="30"/>
    </row>
    <row r="52" spans="1:16" s="5" customFormat="1" ht="15.75">
      <c r="A52" s="10"/>
      <c r="B52" s="13"/>
      <c r="C52" s="13"/>
      <c r="D52" s="13"/>
      <c r="E52" s="12"/>
      <c r="F52" s="12"/>
      <c r="G52" s="12"/>
      <c r="H52" s="12"/>
      <c r="I52" s="12"/>
      <c r="J52" s="12"/>
      <c r="O52" s="30"/>
      <c r="P52" s="30"/>
    </row>
    <row r="53" spans="1:16" s="5" customFormat="1" ht="16.5" customHeight="1">
      <c r="A53" s="10"/>
      <c r="B53" s="11"/>
      <c r="C53" s="11"/>
      <c r="D53" s="11"/>
      <c r="E53" s="12"/>
      <c r="F53" s="12"/>
      <c r="G53" s="12"/>
      <c r="H53" s="12"/>
      <c r="I53" s="12"/>
      <c r="J53" s="12"/>
      <c r="O53" s="30"/>
      <c r="P53" s="30"/>
    </row>
    <row r="54" spans="1:16" s="5" customFormat="1" ht="15.75">
      <c r="A54" s="10"/>
      <c r="B54" s="11"/>
      <c r="C54" s="11"/>
      <c r="D54" s="11"/>
      <c r="E54" s="12"/>
      <c r="F54" s="12"/>
      <c r="G54" s="12"/>
      <c r="H54" s="12"/>
      <c r="I54" s="12"/>
      <c r="J54" s="12"/>
      <c r="O54" s="30"/>
      <c r="P54" s="30"/>
    </row>
    <row r="55" spans="1:16" s="5" customFormat="1" ht="15.75">
      <c r="A55" s="10"/>
      <c r="B55" s="11"/>
      <c r="C55" s="11"/>
      <c r="D55" s="11"/>
      <c r="E55" s="12"/>
      <c r="F55" s="12"/>
      <c r="G55" s="12"/>
      <c r="H55" s="12"/>
      <c r="I55" s="12"/>
      <c r="J55" s="12"/>
      <c r="O55" s="30"/>
      <c r="P55" s="30"/>
    </row>
    <row r="56" spans="1:16" s="5" customFormat="1" ht="15.75">
      <c r="A56" s="10"/>
      <c r="B56" s="11"/>
      <c r="C56" s="11"/>
      <c r="D56" s="11"/>
      <c r="E56" s="12"/>
      <c r="F56" s="12"/>
      <c r="G56" s="12"/>
      <c r="H56" s="12"/>
      <c r="I56" s="12"/>
      <c r="J56" s="12"/>
      <c r="O56" s="30"/>
      <c r="P56" s="30"/>
    </row>
    <row r="57" spans="1:16" s="5" customFormat="1" ht="15.75">
      <c r="A57" s="10"/>
      <c r="B57" s="11"/>
      <c r="C57" s="11"/>
      <c r="D57" s="11"/>
      <c r="E57" s="12"/>
      <c r="F57" s="12"/>
      <c r="G57" s="12"/>
      <c r="H57" s="12"/>
      <c r="I57" s="12"/>
      <c r="J57" s="12"/>
      <c r="O57" s="30"/>
      <c r="P57" s="30"/>
    </row>
    <row r="58" spans="1:16" s="5" customFormat="1" ht="15.75">
      <c r="A58" s="10"/>
      <c r="B58" s="11"/>
      <c r="C58" s="11"/>
      <c r="D58" s="11"/>
      <c r="E58" s="12"/>
      <c r="F58" s="12"/>
      <c r="G58" s="12"/>
      <c r="H58" s="12"/>
      <c r="I58" s="12"/>
      <c r="J58" s="12"/>
      <c r="O58" s="30"/>
      <c r="P58" s="30"/>
    </row>
    <row r="59" spans="1:16" s="5" customFormat="1" ht="15.75">
      <c r="A59" s="10"/>
      <c r="B59" s="14"/>
      <c r="C59" s="14"/>
      <c r="D59" s="14"/>
      <c r="E59" s="15"/>
      <c r="F59" s="15"/>
      <c r="G59" s="15"/>
      <c r="H59" s="15"/>
      <c r="I59" s="15"/>
      <c r="J59" s="15"/>
      <c r="O59" s="30"/>
      <c r="P59" s="30"/>
    </row>
    <row r="60" spans="1:16" s="16" customFormat="1" ht="16.5" customHeight="1">
      <c r="A60" s="93"/>
      <c r="B60" s="93"/>
      <c r="C60" s="93"/>
      <c r="D60" s="93"/>
      <c r="E60" s="93"/>
      <c r="F60" s="93"/>
      <c r="G60" s="93"/>
      <c r="H60" s="42"/>
      <c r="I60" s="42"/>
      <c r="J60" s="42"/>
      <c r="O60" s="32"/>
      <c r="P60" s="32"/>
    </row>
    <row r="61" spans="1:10" ht="15.75">
      <c r="A61" s="10"/>
      <c r="B61" s="13"/>
      <c r="C61" s="13"/>
      <c r="D61" s="13"/>
      <c r="E61" s="12"/>
      <c r="F61" s="12"/>
      <c r="G61" s="12"/>
      <c r="H61" s="12"/>
      <c r="I61" s="12"/>
      <c r="J61" s="12"/>
    </row>
    <row r="62" spans="1:10" ht="15.75">
      <c r="A62" s="10"/>
      <c r="B62" s="13"/>
      <c r="C62" s="13"/>
      <c r="D62" s="13"/>
      <c r="E62" s="12"/>
      <c r="F62" s="12"/>
      <c r="G62" s="12"/>
      <c r="H62" s="12"/>
      <c r="I62" s="12"/>
      <c r="J62" s="12"/>
    </row>
    <row r="63" spans="1:10" ht="15.75">
      <c r="A63" s="10"/>
      <c r="B63" s="13"/>
      <c r="C63" s="13"/>
      <c r="D63" s="13"/>
      <c r="E63" s="12"/>
      <c r="F63" s="12"/>
      <c r="G63" s="12"/>
      <c r="H63" s="12"/>
      <c r="I63" s="12"/>
      <c r="J63" s="12"/>
    </row>
    <row r="64" spans="1:10" ht="15.75">
      <c r="A64" s="10"/>
      <c r="B64" s="13"/>
      <c r="C64" s="13"/>
      <c r="D64" s="13"/>
      <c r="E64" s="12"/>
      <c r="F64" s="12"/>
      <c r="G64" s="12"/>
      <c r="H64" s="12"/>
      <c r="I64" s="12"/>
      <c r="J64" s="12"/>
    </row>
    <row r="65" spans="1:10" ht="18" customHeight="1">
      <c r="A65" s="10"/>
      <c r="B65" s="13"/>
      <c r="C65" s="13"/>
      <c r="D65" s="13"/>
      <c r="E65" s="12"/>
      <c r="F65" s="12"/>
      <c r="G65" s="12"/>
      <c r="H65" s="12"/>
      <c r="I65" s="12"/>
      <c r="J65" s="12"/>
    </row>
    <row r="66" spans="1:10" ht="15.75">
      <c r="A66" s="10"/>
      <c r="B66" s="13"/>
      <c r="C66" s="13"/>
      <c r="D66" s="13"/>
      <c r="E66" s="12"/>
      <c r="F66" s="12"/>
      <c r="G66" s="12"/>
      <c r="H66" s="12"/>
      <c r="I66" s="12"/>
      <c r="J66" s="12"/>
    </row>
    <row r="67" spans="1:10" ht="15.75">
      <c r="A67" s="10"/>
      <c r="B67" s="13"/>
      <c r="C67" s="13"/>
      <c r="D67" s="13"/>
      <c r="E67" s="12"/>
      <c r="F67" s="12"/>
      <c r="G67" s="12"/>
      <c r="H67" s="12"/>
      <c r="I67" s="12"/>
      <c r="J67" s="12"/>
    </row>
    <row r="68" spans="1:10" ht="15.75">
      <c r="A68" s="10"/>
      <c r="B68" s="13"/>
      <c r="C68" s="13"/>
      <c r="D68" s="13"/>
      <c r="E68" s="12"/>
      <c r="F68" s="12"/>
      <c r="G68" s="12"/>
      <c r="H68" s="12"/>
      <c r="I68" s="12"/>
      <c r="J68" s="12"/>
    </row>
    <row r="69" spans="1:10" ht="15.75">
      <c r="A69" s="10"/>
      <c r="B69" s="13"/>
      <c r="C69" s="13"/>
      <c r="D69" s="13"/>
      <c r="E69" s="12"/>
      <c r="F69" s="12"/>
      <c r="G69" s="12"/>
      <c r="H69" s="12"/>
      <c r="I69" s="12"/>
      <c r="J69" s="12"/>
    </row>
    <row r="70" spans="1:10" ht="15.75">
      <c r="A70" s="10"/>
      <c r="B70" s="13"/>
      <c r="C70" s="13"/>
      <c r="D70" s="13"/>
      <c r="E70" s="12"/>
      <c r="F70" s="12"/>
      <c r="G70" s="12"/>
      <c r="H70" s="12"/>
      <c r="I70" s="12"/>
      <c r="J70" s="12"/>
    </row>
    <row r="71" spans="1:10" ht="15.75">
      <c r="A71" s="10"/>
      <c r="B71" s="11"/>
      <c r="C71" s="11"/>
      <c r="D71" s="11"/>
      <c r="E71" s="12"/>
      <c r="F71" s="12"/>
      <c r="G71" s="12"/>
      <c r="H71" s="12"/>
      <c r="I71" s="12"/>
      <c r="J71" s="12"/>
    </row>
    <row r="72" spans="1:10" ht="15.75">
      <c r="A72" s="10"/>
      <c r="B72" s="11"/>
      <c r="C72" s="11"/>
      <c r="D72" s="11"/>
      <c r="E72" s="12"/>
      <c r="F72" s="12"/>
      <c r="G72" s="12"/>
      <c r="H72" s="12"/>
      <c r="I72" s="12"/>
      <c r="J72" s="12"/>
    </row>
    <row r="73" spans="1:10" ht="15.75">
      <c r="A73" s="10"/>
      <c r="B73" s="11"/>
      <c r="C73" s="11"/>
      <c r="D73" s="11"/>
      <c r="E73" s="12"/>
      <c r="F73" s="12"/>
      <c r="G73" s="12"/>
      <c r="H73" s="12"/>
      <c r="I73" s="12"/>
      <c r="J73" s="12"/>
    </row>
    <row r="74" spans="1:10" ht="15.75">
      <c r="A74" s="10"/>
      <c r="B74" s="11"/>
      <c r="C74" s="11"/>
      <c r="D74" s="11"/>
      <c r="E74" s="12"/>
      <c r="F74" s="12"/>
      <c r="G74" s="12"/>
      <c r="H74" s="12"/>
      <c r="I74" s="12"/>
      <c r="J74" s="12"/>
    </row>
    <row r="75" spans="1:10" ht="15.75">
      <c r="A75" s="10"/>
      <c r="B75" s="11"/>
      <c r="C75" s="11"/>
      <c r="D75" s="11"/>
      <c r="E75" s="12"/>
      <c r="F75" s="12"/>
      <c r="G75" s="12"/>
      <c r="H75" s="12"/>
      <c r="I75" s="12"/>
      <c r="J75" s="12"/>
    </row>
    <row r="76" spans="1:10" ht="15.75">
      <c r="A76" s="10"/>
      <c r="B76" s="11"/>
      <c r="C76" s="11"/>
      <c r="D76" s="11"/>
      <c r="E76" s="12"/>
      <c r="F76" s="12"/>
      <c r="G76" s="12"/>
      <c r="H76" s="12"/>
      <c r="I76" s="12"/>
      <c r="J76" s="12"/>
    </row>
    <row r="77" spans="1:10" ht="15.75">
      <c r="A77" s="10"/>
      <c r="B77" s="11"/>
      <c r="C77" s="11"/>
      <c r="D77" s="11"/>
      <c r="E77" s="12"/>
      <c r="F77" s="12"/>
      <c r="G77" s="12"/>
      <c r="H77" s="12"/>
      <c r="I77" s="12"/>
      <c r="J77" s="12"/>
    </row>
    <row r="78" spans="1:10" ht="15.75">
      <c r="A78" s="10"/>
      <c r="B78" s="11"/>
      <c r="C78" s="11"/>
      <c r="D78" s="11"/>
      <c r="E78" s="12"/>
      <c r="F78" s="12"/>
      <c r="G78" s="12"/>
      <c r="H78" s="12"/>
      <c r="I78" s="12"/>
      <c r="J78" s="12"/>
    </row>
    <row r="79" spans="1:10" ht="15.75">
      <c r="A79" s="10"/>
      <c r="B79" s="11"/>
      <c r="C79" s="11"/>
      <c r="D79" s="11"/>
      <c r="E79" s="12"/>
      <c r="F79" s="12"/>
      <c r="G79" s="12"/>
      <c r="H79" s="12"/>
      <c r="I79" s="12"/>
      <c r="J79" s="12"/>
    </row>
    <row r="80" spans="1:10" ht="15.75">
      <c r="A80" s="10"/>
      <c r="B80" s="11"/>
      <c r="C80" s="11"/>
      <c r="D80" s="11"/>
      <c r="E80" s="12"/>
      <c r="F80" s="12"/>
      <c r="G80" s="12"/>
      <c r="H80" s="12"/>
      <c r="I80" s="12"/>
      <c r="J80" s="12"/>
    </row>
    <row r="81" spans="1:10" ht="15.75">
      <c r="A81" s="10"/>
      <c r="B81" s="11"/>
      <c r="C81" s="11"/>
      <c r="D81" s="11"/>
      <c r="E81" s="12"/>
      <c r="F81" s="12"/>
      <c r="G81" s="12"/>
      <c r="H81" s="12"/>
      <c r="I81" s="12"/>
      <c r="J81" s="12"/>
    </row>
    <row r="82" spans="1:10" ht="15.75">
      <c r="A82" s="10"/>
      <c r="B82" s="11"/>
      <c r="C82" s="11"/>
      <c r="D82" s="11"/>
      <c r="E82" s="12"/>
      <c r="F82" s="12"/>
      <c r="G82" s="12"/>
      <c r="H82" s="12"/>
      <c r="I82" s="12"/>
      <c r="J82" s="12"/>
    </row>
    <row r="83" spans="1:10" ht="15.75">
      <c r="A83" s="10"/>
      <c r="B83" s="11"/>
      <c r="C83" s="11"/>
      <c r="D83" s="11"/>
      <c r="E83" s="12"/>
      <c r="F83" s="12"/>
      <c r="G83" s="12"/>
      <c r="H83" s="12"/>
      <c r="I83" s="12"/>
      <c r="J83" s="12"/>
    </row>
    <row r="84" spans="1:10" ht="15.75">
      <c r="A84" s="10"/>
      <c r="B84" s="11"/>
      <c r="C84" s="11"/>
      <c r="D84" s="11"/>
      <c r="E84" s="12"/>
      <c r="F84" s="12"/>
      <c r="G84" s="12"/>
      <c r="H84" s="12"/>
      <c r="I84" s="12"/>
      <c r="J84" s="12"/>
    </row>
    <row r="85" spans="1:10" ht="15.75">
      <c r="A85" s="10"/>
      <c r="B85" s="11"/>
      <c r="C85" s="11"/>
      <c r="D85" s="11"/>
      <c r="E85" s="12"/>
      <c r="F85" s="12"/>
      <c r="G85" s="12"/>
      <c r="H85" s="12"/>
      <c r="I85" s="12"/>
      <c r="J85" s="12"/>
    </row>
    <row r="86" spans="1:10" ht="15.75">
      <c r="A86" s="10"/>
      <c r="B86" s="11"/>
      <c r="C86" s="11"/>
      <c r="D86" s="11"/>
      <c r="E86" s="12"/>
      <c r="F86" s="12"/>
      <c r="G86" s="12"/>
      <c r="H86" s="12"/>
      <c r="I86" s="12"/>
      <c r="J86" s="12"/>
    </row>
    <row r="87" spans="1:10" ht="15.75">
      <c r="A87" s="10"/>
      <c r="B87" s="11"/>
      <c r="C87" s="11"/>
      <c r="D87" s="11"/>
      <c r="E87" s="12"/>
      <c r="F87" s="12"/>
      <c r="G87" s="12"/>
      <c r="H87" s="12"/>
      <c r="I87" s="12"/>
      <c r="J87" s="12"/>
    </row>
    <row r="88" spans="1:10" ht="15.75">
      <c r="A88" s="10"/>
      <c r="B88" s="11"/>
      <c r="C88" s="11"/>
      <c r="D88" s="11"/>
      <c r="E88" s="12"/>
      <c r="F88" s="12"/>
      <c r="G88" s="12"/>
      <c r="H88" s="12"/>
      <c r="I88" s="12"/>
      <c r="J88" s="12"/>
    </row>
    <row r="89" spans="1:10" ht="15.75">
      <c r="A89" s="10"/>
      <c r="B89" s="11"/>
      <c r="C89" s="11"/>
      <c r="D89" s="11"/>
      <c r="E89" s="12"/>
      <c r="F89" s="12"/>
      <c r="G89" s="12"/>
      <c r="H89" s="12"/>
      <c r="I89" s="12"/>
      <c r="J89" s="12"/>
    </row>
    <row r="90" spans="1:10" ht="15.75">
      <c r="A90" s="10"/>
      <c r="B90" s="11"/>
      <c r="C90" s="11"/>
      <c r="D90" s="11"/>
      <c r="E90" s="12"/>
      <c r="F90" s="12"/>
      <c r="G90" s="12"/>
      <c r="H90" s="12"/>
      <c r="I90" s="12"/>
      <c r="J90" s="12"/>
    </row>
    <row r="91" spans="1:10" ht="15.75">
      <c r="A91" s="10"/>
      <c r="B91" s="11"/>
      <c r="C91" s="11"/>
      <c r="D91" s="11"/>
      <c r="E91" s="12"/>
      <c r="F91" s="12"/>
      <c r="G91" s="12"/>
      <c r="H91" s="12"/>
      <c r="I91" s="12"/>
      <c r="J91" s="12"/>
    </row>
    <row r="92" spans="1:10" ht="15.75">
      <c r="A92" s="10"/>
      <c r="B92" s="11"/>
      <c r="C92" s="11"/>
      <c r="D92" s="11"/>
      <c r="E92" s="12"/>
      <c r="F92" s="12"/>
      <c r="G92" s="12"/>
      <c r="H92" s="12"/>
      <c r="I92" s="12"/>
      <c r="J92" s="12"/>
    </row>
    <row r="93" spans="1:10" ht="15.75">
      <c r="A93" s="10"/>
      <c r="B93" s="11"/>
      <c r="C93" s="11"/>
      <c r="D93" s="11"/>
      <c r="E93" s="12"/>
      <c r="F93" s="12"/>
      <c r="G93" s="12"/>
      <c r="H93" s="12"/>
      <c r="I93" s="12"/>
      <c r="J93" s="12"/>
    </row>
    <row r="94" spans="1:10" ht="15.75">
      <c r="A94" s="10"/>
      <c r="B94" s="11"/>
      <c r="C94" s="11"/>
      <c r="D94" s="11"/>
      <c r="E94" s="12"/>
      <c r="F94" s="12"/>
      <c r="G94" s="12"/>
      <c r="H94" s="12"/>
      <c r="I94" s="12"/>
      <c r="J94" s="12"/>
    </row>
    <row r="95" spans="1:10" ht="15.75">
      <c r="A95" s="10"/>
      <c r="B95" s="11"/>
      <c r="C95" s="11"/>
      <c r="D95" s="11"/>
      <c r="E95" s="12"/>
      <c r="F95" s="12"/>
      <c r="G95" s="12"/>
      <c r="H95" s="12"/>
      <c r="I95" s="12"/>
      <c r="J95" s="12"/>
    </row>
    <row r="96" spans="1:10" ht="15.75">
      <c r="A96" s="10"/>
      <c r="B96" s="11"/>
      <c r="C96" s="11"/>
      <c r="D96" s="11"/>
      <c r="E96" s="12"/>
      <c r="F96" s="12"/>
      <c r="G96" s="12"/>
      <c r="H96" s="12"/>
      <c r="I96" s="12"/>
      <c r="J96" s="12"/>
    </row>
    <row r="97" spans="1:10" ht="15.75">
      <c r="A97" s="10"/>
      <c r="B97" s="11"/>
      <c r="C97" s="11"/>
      <c r="D97" s="11"/>
      <c r="E97" s="12"/>
      <c r="F97" s="12"/>
      <c r="G97" s="12"/>
      <c r="H97" s="12"/>
      <c r="I97" s="12"/>
      <c r="J97" s="12"/>
    </row>
    <row r="98" spans="1:10" ht="15.75">
      <c r="A98" s="10"/>
      <c r="B98" s="11"/>
      <c r="C98" s="11"/>
      <c r="D98" s="11"/>
      <c r="E98" s="12"/>
      <c r="F98" s="12"/>
      <c r="G98" s="12"/>
      <c r="H98" s="12"/>
      <c r="I98" s="12"/>
      <c r="J98" s="12"/>
    </row>
    <row r="99" spans="1:10" ht="15.75">
      <c r="A99" s="10"/>
      <c r="B99" s="11"/>
      <c r="C99" s="11"/>
      <c r="D99" s="11"/>
      <c r="E99" s="12"/>
      <c r="F99" s="12"/>
      <c r="G99" s="12"/>
      <c r="H99" s="12"/>
      <c r="I99" s="12"/>
      <c r="J99" s="12"/>
    </row>
    <row r="100" spans="1:10" ht="15.75">
      <c r="A100" s="10"/>
      <c r="B100" s="11"/>
      <c r="C100" s="11"/>
      <c r="D100" s="11"/>
      <c r="E100" s="12"/>
      <c r="F100" s="12"/>
      <c r="G100" s="12"/>
      <c r="H100" s="12"/>
      <c r="I100" s="12"/>
      <c r="J100" s="12"/>
    </row>
    <row r="101" spans="1:10" ht="15.75">
      <c r="A101" s="10"/>
      <c r="B101" s="11"/>
      <c r="C101" s="11"/>
      <c r="D101" s="11"/>
      <c r="E101" s="12"/>
      <c r="F101" s="12"/>
      <c r="G101" s="12"/>
      <c r="H101" s="12"/>
      <c r="I101" s="12"/>
      <c r="J101" s="12"/>
    </row>
    <row r="102" spans="1:10" ht="15.75">
      <c r="A102" s="10"/>
      <c r="B102" s="11"/>
      <c r="C102" s="11"/>
      <c r="D102" s="11"/>
      <c r="E102" s="12"/>
      <c r="F102" s="12"/>
      <c r="G102" s="12"/>
      <c r="H102" s="12"/>
      <c r="I102" s="12"/>
      <c r="J102" s="12"/>
    </row>
    <row r="103" spans="1:10" ht="15.75">
      <c r="A103" s="10"/>
      <c r="B103" s="11"/>
      <c r="C103" s="11"/>
      <c r="D103" s="11"/>
      <c r="E103" s="12"/>
      <c r="F103" s="12"/>
      <c r="G103" s="12"/>
      <c r="H103" s="12"/>
      <c r="I103" s="12"/>
      <c r="J103" s="12"/>
    </row>
    <row r="104" spans="1:10" ht="15.75">
      <c r="A104" s="10"/>
      <c r="B104" s="11"/>
      <c r="C104" s="11"/>
      <c r="D104" s="11"/>
      <c r="E104" s="12"/>
      <c r="F104" s="12"/>
      <c r="G104" s="12"/>
      <c r="H104" s="12"/>
      <c r="I104" s="12"/>
      <c r="J104" s="12"/>
    </row>
    <row r="105" spans="1:10" ht="15.75">
      <c r="A105" s="18"/>
      <c r="B105" s="19"/>
      <c r="C105" s="19"/>
      <c r="D105" s="19"/>
      <c r="E105" s="15"/>
      <c r="F105" s="15"/>
      <c r="G105" s="15"/>
      <c r="H105" s="15"/>
      <c r="I105" s="15"/>
      <c r="J105" s="15"/>
    </row>
    <row r="106" spans="1:10" ht="18.75">
      <c r="A106" s="20"/>
      <c r="B106" s="20"/>
      <c r="C106" s="20"/>
      <c r="D106" s="20"/>
      <c r="E106" s="21"/>
      <c r="F106" s="21"/>
      <c r="G106" s="21"/>
      <c r="H106" s="21"/>
      <c r="I106" s="21"/>
      <c r="J106" s="21"/>
    </row>
    <row r="107" spans="1:10" ht="15.75">
      <c r="A107" s="18"/>
      <c r="B107" s="18"/>
      <c r="C107" s="18"/>
      <c r="D107" s="18"/>
      <c r="E107" s="12"/>
      <c r="F107" s="12"/>
      <c r="G107" s="12"/>
      <c r="H107" s="12"/>
      <c r="I107" s="12"/>
      <c r="J107" s="12"/>
    </row>
  </sheetData>
  <sheetProtection/>
  <mergeCells count="18">
    <mergeCell ref="P5:P7"/>
    <mergeCell ref="B6:B7"/>
    <mergeCell ref="O5:O7"/>
    <mergeCell ref="E5:G5"/>
    <mergeCell ref="H3:H7"/>
    <mergeCell ref="E3:G3"/>
    <mergeCell ref="E4:G4"/>
    <mergeCell ref="K5:M5"/>
    <mergeCell ref="B3:B5"/>
    <mergeCell ref="C1:N1"/>
    <mergeCell ref="A60:G60"/>
    <mergeCell ref="I3:I7"/>
    <mergeCell ref="J3:J7"/>
    <mergeCell ref="K3:N4"/>
    <mergeCell ref="N5:N6"/>
    <mergeCell ref="C3:C7"/>
    <mergeCell ref="D3:D7"/>
    <mergeCell ref="A3:A7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71" zoomScaleNormal="74" zoomScaleSheetLayoutView="71" zoomScalePageLayoutView="0" workbookViewId="0" topLeftCell="A1">
      <selection activeCell="B11" sqref="B11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85.57421875" style="17" customWidth="1"/>
    <col min="4" max="16384" width="9.140625" style="17" customWidth="1"/>
  </cols>
  <sheetData>
    <row r="1" spans="1:3" s="5" customFormat="1" ht="64.5" customHeight="1">
      <c r="A1" s="73" t="s">
        <v>0</v>
      </c>
      <c r="B1" s="68" t="s">
        <v>21</v>
      </c>
      <c r="C1" s="72" t="s">
        <v>67</v>
      </c>
    </row>
    <row r="2" spans="1:3" s="5" customFormat="1" ht="15.75">
      <c r="A2" s="23">
        <v>1</v>
      </c>
      <c r="B2" s="69" t="s">
        <v>24</v>
      </c>
      <c r="C2" s="75">
        <f>'Основное-общая'!T9+'Основное-инклюзия'!N8</f>
        <v>1547.5</v>
      </c>
    </row>
    <row r="3" spans="1:3" s="5" customFormat="1" ht="15.75">
      <c r="A3" s="24">
        <v>2</v>
      </c>
      <c r="B3" s="69" t="s">
        <v>25</v>
      </c>
      <c r="C3" s="75">
        <f>'Основное-общая'!T10+'Основное-инклюзия'!N9</f>
        <v>2310.6</v>
      </c>
    </row>
    <row r="4" spans="1:3" s="5" customFormat="1" ht="15.75">
      <c r="A4" s="23">
        <v>3</v>
      </c>
      <c r="B4" s="69" t="s">
        <v>26</v>
      </c>
      <c r="C4" s="75">
        <f>'Основное-общая'!T11+'Основное-инклюзия'!N10</f>
        <v>1344.7</v>
      </c>
    </row>
    <row r="5" spans="1:3" s="5" customFormat="1" ht="15.75">
      <c r="A5" s="24">
        <v>4</v>
      </c>
      <c r="B5" s="69" t="s">
        <v>27</v>
      </c>
      <c r="C5" s="75">
        <f>'Основное-общая'!T12+'Основное-инклюзия'!N11</f>
        <v>2070.3</v>
      </c>
    </row>
    <row r="6" spans="1:3" s="5" customFormat="1" ht="15.75">
      <c r="A6" s="23">
        <v>5</v>
      </c>
      <c r="B6" s="69" t="s">
        <v>28</v>
      </c>
      <c r="C6" s="75">
        <f>'Основное-общая'!T13+'Основное-инклюзия'!N12</f>
        <v>0</v>
      </c>
    </row>
    <row r="7" spans="1:3" s="5" customFormat="1" ht="15.75">
      <c r="A7" s="24">
        <v>6</v>
      </c>
      <c r="B7" s="69" t="s">
        <v>29</v>
      </c>
      <c r="C7" s="75">
        <f>'Основное-общая'!T14+'Основное-инклюзия'!N13</f>
        <v>1530.5</v>
      </c>
    </row>
    <row r="8" spans="1:3" s="5" customFormat="1" ht="15.75" customHeight="1">
      <c r="A8" s="23">
        <v>7</v>
      </c>
      <c r="B8" s="69" t="s">
        <v>30</v>
      </c>
      <c r="C8" s="75">
        <f>'Основное-общая'!T15+'Основное-инклюзия'!N14</f>
        <v>1620.6</v>
      </c>
    </row>
    <row r="9" spans="1:3" s="25" customFormat="1" ht="15.75">
      <c r="A9" s="24">
        <v>8</v>
      </c>
      <c r="B9" s="69" t="s">
        <v>31</v>
      </c>
      <c r="C9" s="75">
        <f>'Основное-общая'!T16+'Основное-инклюзия'!N15</f>
        <v>2142.2999999999997</v>
      </c>
    </row>
    <row r="10" spans="1:3" s="5" customFormat="1" ht="15.75">
      <c r="A10" s="23">
        <v>9</v>
      </c>
      <c r="B10" s="69" t="s">
        <v>32</v>
      </c>
      <c r="C10" s="75">
        <f>'Основное-общая'!T17+'Основное-инклюзия'!N16</f>
        <v>763.1</v>
      </c>
    </row>
    <row r="11" spans="1:3" s="5" customFormat="1" ht="15.75">
      <c r="A11" s="24">
        <v>10</v>
      </c>
      <c r="B11" s="70" t="s">
        <v>33</v>
      </c>
      <c r="C11" s="75">
        <f>'Основное-общая'!T18+'Основное-инклюзия'!N17</f>
        <v>1140.1999999999998</v>
      </c>
    </row>
    <row r="12" spans="1:3" s="5" customFormat="1" ht="15.75">
      <c r="A12" s="23">
        <v>11</v>
      </c>
      <c r="B12" s="70" t="s">
        <v>34</v>
      </c>
      <c r="C12" s="75">
        <f>'Основное-общая'!T19+'Основное-инклюзия'!N18</f>
        <v>1828.8</v>
      </c>
    </row>
    <row r="13" spans="1:3" s="5" customFormat="1" ht="15.75">
      <c r="A13" s="24">
        <v>12</v>
      </c>
      <c r="B13" s="70" t="s">
        <v>35</v>
      </c>
      <c r="C13" s="75">
        <f>'Основное-общая'!T20+'Основное-инклюзия'!N19</f>
        <v>1509.7</v>
      </c>
    </row>
    <row r="14" spans="1:3" s="5" customFormat="1" ht="15.75">
      <c r="A14" s="23">
        <v>13</v>
      </c>
      <c r="B14" s="70" t="s">
        <v>36</v>
      </c>
      <c r="C14" s="75">
        <f>'Основное-общая'!T21+'Основное-инклюзия'!N20</f>
        <v>2080.8</v>
      </c>
    </row>
    <row r="15" spans="1:3" s="5" customFormat="1" ht="19.5" customHeight="1">
      <c r="A15" s="24">
        <v>14</v>
      </c>
      <c r="B15" s="70" t="s">
        <v>37</v>
      </c>
      <c r="C15" s="75">
        <f>'Основное-общая'!T22+'Основное-инклюзия'!N21</f>
        <v>858.4</v>
      </c>
    </row>
    <row r="16" spans="1:3" s="5" customFormat="1" ht="15.75">
      <c r="A16" s="23">
        <v>15</v>
      </c>
      <c r="B16" s="70" t="s">
        <v>38</v>
      </c>
      <c r="C16" s="75">
        <f>'Основное-общая'!T23+'Основное-инклюзия'!N22</f>
        <v>2258.9000000000005</v>
      </c>
    </row>
    <row r="17" spans="1:3" s="26" customFormat="1" ht="15.75" customHeight="1">
      <c r="A17" s="24">
        <v>16</v>
      </c>
      <c r="B17" s="70" t="s">
        <v>39</v>
      </c>
      <c r="C17" s="75">
        <f>'Основное-общая'!T24+'Основное-инклюзия'!N23</f>
        <v>1270.3</v>
      </c>
    </row>
    <row r="18" spans="1:3" s="5" customFormat="1" ht="15.75">
      <c r="A18" s="23">
        <v>17</v>
      </c>
      <c r="B18" s="70" t="s">
        <v>40</v>
      </c>
      <c r="C18" s="75">
        <f>'Основное-общая'!T25+'Основное-инклюзия'!N24</f>
        <v>779.1</v>
      </c>
    </row>
    <row r="19" spans="1:3" s="5" customFormat="1" ht="15.75">
      <c r="A19" s="24">
        <v>18</v>
      </c>
      <c r="B19" s="70" t="s">
        <v>41</v>
      </c>
      <c r="C19" s="75">
        <f>'Основное-общая'!T26+'Основное-инклюзия'!N25</f>
        <v>1849.5</v>
      </c>
    </row>
    <row r="20" spans="1:3" s="5" customFormat="1" ht="15.75">
      <c r="A20" s="23">
        <v>19</v>
      </c>
      <c r="B20" s="70" t="s">
        <v>42</v>
      </c>
      <c r="C20" s="75">
        <f>'Основное-общая'!T27+'Основное-инклюзия'!N26</f>
        <v>843.9</v>
      </c>
    </row>
    <row r="21" spans="1:3" s="27" customFormat="1" ht="15" customHeight="1">
      <c r="A21" s="24">
        <v>20</v>
      </c>
      <c r="B21" s="70" t="s">
        <v>43</v>
      </c>
      <c r="C21" s="75">
        <f>'Основное-общая'!T28+'Основное-инклюзия'!N27</f>
        <v>1252.9</v>
      </c>
    </row>
    <row r="22" spans="1:3" s="26" customFormat="1" ht="18.75" customHeight="1">
      <c r="A22" s="23">
        <v>21</v>
      </c>
      <c r="B22" s="70" t="s">
        <v>44</v>
      </c>
      <c r="C22" s="75">
        <f>'Основное-общая'!T29+'Основное-инклюзия'!N28</f>
        <v>957.6</v>
      </c>
    </row>
    <row r="23" spans="1:3" s="5" customFormat="1" ht="15.75">
      <c r="A23" s="24">
        <v>22</v>
      </c>
      <c r="B23" s="70" t="s">
        <v>45</v>
      </c>
      <c r="C23" s="75">
        <f>'Основное-общая'!T30+'Основное-инклюзия'!N29</f>
        <v>603.1999999999999</v>
      </c>
    </row>
    <row r="24" spans="1:3" s="5" customFormat="1" ht="15.75">
      <c r="A24" s="23">
        <v>23</v>
      </c>
      <c r="B24" s="70" t="s">
        <v>46</v>
      </c>
      <c r="C24" s="75">
        <f>'Основное-общая'!T31+'Основное-инклюзия'!N30</f>
        <v>1279</v>
      </c>
    </row>
    <row r="25" spans="1:3" s="5" customFormat="1" ht="15.75">
      <c r="A25" s="24">
        <v>24</v>
      </c>
      <c r="B25" s="70" t="s">
        <v>47</v>
      </c>
      <c r="C25" s="75">
        <f>'Основное-общая'!T32+'Основное-инклюзия'!N31</f>
        <v>1210.6000000000001</v>
      </c>
    </row>
    <row r="26" spans="1:3" s="5" customFormat="1" ht="19.5" customHeight="1">
      <c r="A26" s="23">
        <v>25</v>
      </c>
      <c r="B26" s="70" t="s">
        <v>48</v>
      </c>
      <c r="C26" s="75">
        <f>'Основное-общая'!T33+'Основное-инклюзия'!N32</f>
        <v>1473.8</v>
      </c>
    </row>
    <row r="27" spans="1:3" s="5" customFormat="1" ht="18" customHeight="1">
      <c r="A27" s="24">
        <v>26</v>
      </c>
      <c r="B27" s="70" t="s">
        <v>49</v>
      </c>
      <c r="C27" s="75">
        <f>'Основное-общая'!T34+'Основное-инклюзия'!N33</f>
        <v>1038.5</v>
      </c>
    </row>
    <row r="28" spans="1:3" s="27" customFormat="1" ht="18.75" customHeight="1">
      <c r="A28" s="23">
        <v>27</v>
      </c>
      <c r="B28" s="70" t="s">
        <v>50</v>
      </c>
      <c r="C28" s="75">
        <f>'Основное-общая'!T35+'Основное-инклюзия'!N34</f>
        <v>1806.5</v>
      </c>
    </row>
    <row r="29" spans="1:3" s="5" customFormat="1" ht="16.5" customHeight="1">
      <c r="A29" s="24">
        <v>28</v>
      </c>
      <c r="B29" s="70" t="s">
        <v>51</v>
      </c>
      <c r="C29" s="75">
        <f>'Основное-общая'!T36+'Основное-инклюзия'!N35</f>
        <v>1261.9</v>
      </c>
    </row>
    <row r="30" spans="1:3" s="5" customFormat="1" ht="15.75">
      <c r="A30" s="23">
        <v>29</v>
      </c>
      <c r="B30" s="70" t="s">
        <v>52</v>
      </c>
      <c r="C30" s="75">
        <f>'Основное-общая'!T37+'Основное-инклюзия'!N36</f>
        <v>1233.7</v>
      </c>
    </row>
    <row r="31" spans="1:3" s="5" customFormat="1" ht="15.75">
      <c r="A31" s="24">
        <v>30</v>
      </c>
      <c r="B31" s="70" t="s">
        <v>53</v>
      </c>
      <c r="C31" s="75">
        <f>'Основное-общая'!T38+'Основное-инклюзия'!N37</f>
        <v>846.8000000000001</v>
      </c>
    </row>
    <row r="32" spans="1:3" s="5" customFormat="1" ht="15.75">
      <c r="A32" s="23">
        <v>31</v>
      </c>
      <c r="B32" s="70" t="s">
        <v>54</v>
      </c>
      <c r="C32" s="75">
        <f>'Основное-общая'!T39+'Основное-инклюзия'!N38</f>
        <v>667.3</v>
      </c>
    </row>
    <row r="33" spans="1:3" s="5" customFormat="1" ht="15.75">
      <c r="A33" s="24">
        <v>32</v>
      </c>
      <c r="B33" s="70" t="s">
        <v>55</v>
      </c>
      <c r="C33" s="75">
        <f>'Основное-общая'!T40+'Основное-инклюзия'!N39</f>
        <v>1198.5</v>
      </c>
    </row>
    <row r="34" spans="1:3" s="5" customFormat="1" ht="22.5" customHeight="1">
      <c r="A34" s="23">
        <v>33</v>
      </c>
      <c r="B34" s="70" t="s">
        <v>56</v>
      </c>
      <c r="C34" s="75">
        <f>'Основное-общая'!T41+'Основное-инклюзия'!N40</f>
        <v>1223.6</v>
      </c>
    </row>
    <row r="35" spans="1:3" s="5" customFormat="1" ht="21.75" customHeight="1">
      <c r="A35" s="24">
        <v>34</v>
      </c>
      <c r="B35" s="70" t="s">
        <v>57</v>
      </c>
      <c r="C35" s="75">
        <f>'Основное-общая'!T42+'Основное-инклюзия'!N41</f>
        <v>771.1</v>
      </c>
    </row>
    <row r="36" spans="1:3" s="26" customFormat="1" ht="21" customHeight="1">
      <c r="A36" s="23">
        <v>35</v>
      </c>
      <c r="B36" s="70" t="s">
        <v>58</v>
      </c>
      <c r="C36" s="75">
        <f>'Основное-общая'!T43+'Основное-инклюзия'!N42</f>
        <v>938.3000000000001</v>
      </c>
    </row>
    <row r="37" spans="1:3" s="26" customFormat="1" ht="31.5">
      <c r="A37" s="24">
        <v>36</v>
      </c>
      <c r="B37" s="70" t="s">
        <v>59</v>
      </c>
      <c r="C37" s="75">
        <f>'Основное-общая'!T44+'Основное-инклюзия'!N43</f>
        <v>1009.5</v>
      </c>
    </row>
    <row r="38" spans="1:3" s="5" customFormat="1" ht="16.5" thickBot="1">
      <c r="A38" s="23">
        <v>37</v>
      </c>
      <c r="B38" s="71" t="s">
        <v>60</v>
      </c>
      <c r="C38" s="75">
        <f>'Основное-общая'!T45+'Основное-инклюзия'!N44</f>
        <v>1344.3</v>
      </c>
    </row>
    <row r="39" spans="1:3" s="5" customFormat="1" ht="16.5" thickBot="1">
      <c r="A39" s="6"/>
      <c r="B39" s="36" t="s">
        <v>22</v>
      </c>
      <c r="C39" s="76">
        <f>SUM(C2:C38)</f>
        <v>47866.30000000001</v>
      </c>
    </row>
    <row r="40" spans="1:2" s="5" customFormat="1" ht="18" customHeight="1">
      <c r="A40" s="7"/>
      <c r="B40" s="8"/>
    </row>
    <row r="41" spans="1:2" s="5" customFormat="1" ht="15.75">
      <c r="A41" s="10"/>
      <c r="B41" s="11"/>
    </row>
    <row r="42" spans="1:2" s="5" customFormat="1" ht="15.75">
      <c r="A42" s="10"/>
      <c r="B42" s="11"/>
    </row>
    <row r="43" spans="1:2" s="5" customFormat="1" ht="15.75">
      <c r="A43" s="10"/>
      <c r="B43" s="11"/>
    </row>
    <row r="44" spans="1:2" s="5" customFormat="1" ht="15.75">
      <c r="A44" s="10"/>
      <c r="B44" s="11"/>
    </row>
    <row r="45" spans="1:2" s="5" customFormat="1" ht="15.75">
      <c r="A45" s="10"/>
      <c r="B45" s="13"/>
    </row>
    <row r="46" spans="1:2" s="5" customFormat="1" ht="15.75">
      <c r="A46" s="10"/>
      <c r="B46" s="13"/>
    </row>
    <row r="47" spans="1:2" s="5" customFormat="1" ht="16.5" customHeight="1">
      <c r="A47" s="10"/>
      <c r="B47" s="11"/>
    </row>
    <row r="48" spans="1:2" s="5" customFormat="1" ht="15.75">
      <c r="A48" s="10"/>
      <c r="B48" s="11"/>
    </row>
    <row r="49" spans="1:2" s="5" customFormat="1" ht="15.75">
      <c r="A49" s="10"/>
      <c r="B49" s="11"/>
    </row>
    <row r="50" spans="1:2" s="5" customFormat="1" ht="15.75">
      <c r="A50" s="10"/>
      <c r="B50" s="11"/>
    </row>
    <row r="51" spans="1:2" s="5" customFormat="1" ht="15.75">
      <c r="A51" s="10"/>
      <c r="B51" s="11"/>
    </row>
    <row r="52" spans="1:2" s="5" customFormat="1" ht="15.75">
      <c r="A52" s="10"/>
      <c r="B52" s="11"/>
    </row>
    <row r="53" spans="1:2" s="5" customFormat="1" ht="15.75">
      <c r="A53" s="10"/>
      <c r="B53" s="14"/>
    </row>
    <row r="54" spans="1:2" s="16" customFormat="1" ht="16.5" customHeight="1">
      <c r="A54" s="93"/>
      <c r="B54" s="93"/>
    </row>
    <row r="55" spans="1:2" ht="15.75">
      <c r="A55" s="10"/>
      <c r="B55" s="13"/>
    </row>
    <row r="56" spans="1:2" ht="15.75">
      <c r="A56" s="10"/>
      <c r="B56" s="13"/>
    </row>
    <row r="57" spans="1:2" ht="15.75">
      <c r="A57" s="10"/>
      <c r="B57" s="13"/>
    </row>
    <row r="58" spans="1:2" ht="15.75">
      <c r="A58" s="10"/>
      <c r="B58" s="13"/>
    </row>
    <row r="59" spans="1:2" ht="18" customHeight="1">
      <c r="A59" s="10"/>
      <c r="B59" s="13"/>
    </row>
    <row r="60" spans="1:2" ht="15.75">
      <c r="A60" s="10"/>
      <c r="B60" s="13"/>
    </row>
    <row r="61" spans="1:2" ht="15.75">
      <c r="A61" s="10"/>
      <c r="B61" s="13"/>
    </row>
    <row r="62" spans="1:2" ht="15.75">
      <c r="A62" s="10"/>
      <c r="B62" s="13"/>
    </row>
    <row r="63" spans="1:2" ht="15.75">
      <c r="A63" s="10"/>
      <c r="B63" s="13"/>
    </row>
    <row r="64" spans="1:2" ht="15.75">
      <c r="A64" s="10"/>
      <c r="B64" s="13"/>
    </row>
    <row r="65" spans="1:2" ht="15.75">
      <c r="A65" s="10"/>
      <c r="B65" s="11"/>
    </row>
    <row r="66" spans="1:2" ht="15.75">
      <c r="A66" s="10"/>
      <c r="B66" s="11"/>
    </row>
    <row r="67" spans="1:2" ht="15.75">
      <c r="A67" s="10"/>
      <c r="B67" s="11"/>
    </row>
    <row r="68" spans="1:2" ht="15.75">
      <c r="A68" s="10"/>
      <c r="B68" s="11"/>
    </row>
    <row r="69" spans="1:2" ht="15.75">
      <c r="A69" s="10"/>
      <c r="B69" s="11"/>
    </row>
    <row r="70" spans="1:2" ht="15.75">
      <c r="A70" s="10"/>
      <c r="B70" s="11"/>
    </row>
    <row r="71" spans="1:2" ht="15.75">
      <c r="A71" s="10"/>
      <c r="B71" s="11"/>
    </row>
    <row r="72" spans="1:2" ht="15.75">
      <c r="A72" s="10"/>
      <c r="B72" s="11"/>
    </row>
    <row r="73" spans="1:2" ht="15.75">
      <c r="A73" s="10"/>
      <c r="B73" s="11"/>
    </row>
    <row r="74" spans="1:2" ht="15.75">
      <c r="A74" s="10"/>
      <c r="B74" s="11"/>
    </row>
    <row r="75" spans="1:2" ht="15.75">
      <c r="A75" s="10"/>
      <c r="B75" s="11"/>
    </row>
    <row r="76" spans="1:2" ht="15.75">
      <c r="A76" s="10"/>
      <c r="B76" s="11"/>
    </row>
    <row r="77" spans="1:2" ht="15.75">
      <c r="A77" s="10"/>
      <c r="B77" s="11"/>
    </row>
    <row r="78" spans="1:2" ht="15.75">
      <c r="A78" s="10"/>
      <c r="B78" s="11"/>
    </row>
    <row r="79" spans="1:2" ht="15.75">
      <c r="A79" s="10"/>
      <c r="B79" s="11"/>
    </row>
    <row r="80" spans="1:2" ht="15.75">
      <c r="A80" s="10"/>
      <c r="B80" s="11"/>
    </row>
    <row r="81" spans="1:2" ht="15.75">
      <c r="A81" s="10"/>
      <c r="B81" s="11"/>
    </row>
    <row r="82" spans="1:2" ht="15.75">
      <c r="A82" s="10"/>
      <c r="B82" s="11"/>
    </row>
    <row r="83" spans="1:2" ht="15.75">
      <c r="A83" s="10"/>
      <c r="B83" s="11"/>
    </row>
    <row r="84" spans="1:2" ht="15.75">
      <c r="A84" s="10"/>
      <c r="B84" s="11"/>
    </row>
    <row r="85" spans="1:2" ht="15.75">
      <c r="A85" s="10"/>
      <c r="B85" s="11"/>
    </row>
    <row r="86" spans="1:2" ht="15.75">
      <c r="A86" s="10"/>
      <c r="B86" s="11"/>
    </row>
    <row r="87" spans="1:2" ht="15.75">
      <c r="A87" s="10"/>
      <c r="B87" s="11"/>
    </row>
    <row r="88" spans="1:2" ht="15.75">
      <c r="A88" s="10"/>
      <c r="B88" s="11"/>
    </row>
    <row r="89" spans="1:2" ht="15.75">
      <c r="A89" s="10"/>
      <c r="B89" s="11"/>
    </row>
    <row r="90" spans="1:2" ht="15.75">
      <c r="A90" s="10"/>
      <c r="B90" s="11"/>
    </row>
    <row r="91" spans="1:2" ht="15.75">
      <c r="A91" s="10"/>
      <c r="B91" s="11"/>
    </row>
    <row r="92" spans="1:2" ht="15.75">
      <c r="A92" s="10"/>
      <c r="B92" s="11"/>
    </row>
    <row r="93" spans="1:2" ht="15.75">
      <c r="A93" s="10"/>
      <c r="B93" s="11"/>
    </row>
    <row r="94" spans="1:2" ht="15.75">
      <c r="A94" s="10"/>
      <c r="B94" s="11"/>
    </row>
    <row r="95" spans="1:2" ht="15.75">
      <c r="A95" s="10"/>
      <c r="B95" s="11"/>
    </row>
    <row r="96" spans="1:2" ht="15.75">
      <c r="A96" s="10"/>
      <c r="B96" s="11"/>
    </row>
    <row r="97" spans="1:2" ht="15.75">
      <c r="A97" s="10"/>
      <c r="B97" s="11"/>
    </row>
    <row r="98" spans="1:2" ht="15.75">
      <c r="A98" s="10"/>
      <c r="B98" s="11"/>
    </row>
    <row r="99" spans="1:2" ht="15.75">
      <c r="A99" s="18"/>
      <c r="B99" s="19"/>
    </row>
    <row r="100" spans="1:2" ht="18.75">
      <c r="A100" s="20"/>
      <c r="B100" s="20"/>
    </row>
    <row r="101" spans="1:2" ht="12.75">
      <c r="A101" s="18"/>
      <c r="B101" s="18"/>
    </row>
  </sheetData>
  <sheetProtection/>
  <mergeCells count="1">
    <mergeCell ref="A54:B54"/>
  </mergeCells>
  <printOptions horizontalCentered="1"/>
  <pageMargins left="0.5905511811023623" right="0" top="0.5905511811023623" bottom="0" header="0" footer="0"/>
  <pageSetup horizontalDpi="600" verticalDpi="600" orientation="portrait" paperSize="9" scale="7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2023-04-12T08:16:00Z</cp:lastPrinted>
  <dcterms:created xsi:type="dcterms:W3CDTF">2005-01-25T12:19:56Z</dcterms:created>
  <dcterms:modified xsi:type="dcterms:W3CDTF">2023-05-16T08:22:41Z</dcterms:modified>
  <cp:category/>
  <cp:version/>
  <cp:contentType/>
  <cp:contentStatus/>
</cp:coreProperties>
</file>