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0"/>
  </bookViews>
  <sheets>
    <sheet name="Среднее-общая" sheetId="1" r:id="rId1"/>
  </sheets>
  <definedNames>
    <definedName name="_xlnm.Print_Titles" localSheetId="0">'Среднее-общая'!$A:$B,'Среднее-общая'!$4:$7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<sst xmlns="http://schemas.openxmlformats.org/spreadsheetml/2006/main" count="82" uniqueCount="64">
  <si>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</si>
  <si>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</si>
  <si>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</si>
  <si>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</si>
  <si>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</si>
  <si>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</si>
  <si>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</si>
  <si>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</si>
  <si>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</si>
  <si>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</si>
  <si>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</si>
  <si>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</si>
  <si>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</si>
  <si>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</si>
  <si>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</si>
  <si>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</si>
  <si>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</si>
  <si>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</si>
  <si>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</si>
  <si>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</si>
  <si>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</si>
  <si>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</si>
  <si>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</si>
  <si>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</si>
  <si>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</si>
  <si>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</si>
  <si>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</si>
  <si>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</si>
  <si>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</si>
  <si>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</si>
  <si>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</si>
  <si>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</si>
  <si>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</si>
  <si>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</si>
  <si>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</si>
  <si>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</si>
  <si>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</si>
  <si>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</si>
  <si>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</si>
  <si>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</si>
  <si>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</si>
  <si>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</si>
  <si>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</si>
  <si>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</si>
  <si>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</si>
  <si>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</si>
  <si>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</si>
  <si>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</si>
  <si>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</si>
  <si>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</si>
  <si>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</si>
  <si>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</si>
  <si>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</si>
  <si>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</si>
  <si>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</si>
  <si>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</si>
  <si>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</si>
  <si>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</si>
  <si>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</si>
  <si>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</si>
  <si>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муниципальной услуги в части затрат на общехозяйственные нужды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</si>
  <si>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</si>
  <si>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</si>
  <si>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№42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</si>
</sst>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7" xfId="54" applyFont="1" applyFill="1" applyBorder="1" applyAlignment="1">
      <alignment horizontal="center" wrapText="1"/>
      <protection/>
    </xf>
    <xf numFmtId="0" fontId="49" fillId="33" borderId="17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4" fontId="10" fillId="33" borderId="13" xfId="54" applyNumberFormat="1" applyFont="1" applyFill="1" applyBorder="1" applyAlignment="1">
      <alignment horizontal="center" wrapText="1"/>
      <protection/>
    </xf>
    <xf numFmtId="177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20" xfId="54" applyNumberFormat="1" applyFont="1" applyFill="1" applyBorder="1" applyAlignment="1">
      <alignment horizontal="center" wrapText="1"/>
      <protection/>
    </xf>
    <xf numFmtId="1" fontId="11" fillId="0" borderId="20" xfId="33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3" fontId="5" fillId="33" borderId="17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7" fillId="33" borderId="16" xfId="54" applyNumberFormat="1" applyFont="1" applyFill="1" applyBorder="1" applyAlignment="1">
      <alignment wrapText="1"/>
      <protection/>
    </xf>
    <xf numFmtId="0" fontId="11" fillId="33" borderId="12" xfId="54" applyFont="1" applyFill="1" applyBorder="1" applyAlignment="1">
      <alignment horizontal="left" wrapText="1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3" fillId="33" borderId="0" xfId="54" applyFont="1" applyFill="1" applyAlignment="1">
      <alignment horizontal="center"/>
      <protection/>
    </xf>
    <xf numFmtId="3" fontId="5" fillId="0" borderId="17" xfId="54" applyNumberFormat="1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7" xfId="54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7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7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7" fillId="33" borderId="14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7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view="pageBreakPreview" zoomScale="71" zoomScaleNormal="74" zoomScaleSheetLayoutView="71" zoomScalePageLayoutView="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39" sqref="K39"/>
    </sheetView>
  </sheetViews>
  <sheetFormatPr defaultColWidth="9.140625" defaultRowHeight="12.75"/>
  <cols>
    <col min="1" max="1" width="9.00390625" style="3" customWidth="1"/>
    <col min="2" max="2" width="30.421875" style="3" customWidth="1"/>
    <col min="3" max="3" width="14.8515625" style="3" customWidth="1"/>
    <col min="4" max="4" width="20.140625" style="3" customWidth="1"/>
    <col min="5" max="5" width="18.574218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1" width="32.7109375" style="4" customWidth="1"/>
    <col min="12" max="12" width="29.421875" style="4" customWidth="1"/>
    <col min="13" max="13" width="23.57421875" style="4" customWidth="1"/>
    <col min="14" max="14" width="17.28125" style="16" customWidth="1"/>
    <col min="15" max="15" width="26.57421875" style="16" customWidth="1"/>
    <col min="16" max="16" width="18.00390625" style="16" customWidth="1"/>
    <col min="17" max="18" width="26.00390625" style="16" customWidth="1"/>
    <col min="19" max="19" width="22.8515625" style="16" customWidth="1"/>
    <col min="20" max="20" width="20.421875" style="16" customWidth="1"/>
    <col min="21" max="21" width="15.00390625" style="28" customWidth="1"/>
    <col min="22" max="22" width="12.57421875" style="28" customWidth="1"/>
    <col min="23" max="23" width="9.57421875" style="16" customWidth="1"/>
    <col min="24" max="24" width="12.421875" style="16" customWidth="1"/>
    <col min="25" max="16384" width="9.140625" style="16" customWidth="1"/>
  </cols>
  <sheetData>
    <row r="1" spans="3:12" ht="18.75">
      <c r="C1" s="34"/>
      <c r="D1" s="34"/>
      <c r="E1" s="34"/>
      <c r="F1" s="34"/>
      <c r="G1" s="34"/>
      <c r="H1" s="34"/>
      <c r="I1" s="34"/>
      <c r="J1" s="34"/>
      <c r="K1" s="34"/>
      <c r="L1" s="61" t="s">
        <v>63</v>
      </c>
    </row>
    <row r="2" spans="1:22" s="5" customFormat="1" ht="90.75" customHeight="1">
      <c r="A2" s="34"/>
      <c r="B2" s="34"/>
      <c r="C2" s="78" t="s">
        <v>62</v>
      </c>
      <c r="D2" s="78"/>
      <c r="E2" s="78"/>
      <c r="F2" s="78"/>
      <c r="G2" s="78"/>
      <c r="H2" s="78"/>
      <c r="I2" s="78"/>
      <c r="J2" s="78"/>
      <c r="K2" s="78"/>
      <c r="L2" s="78"/>
      <c r="M2" s="37"/>
      <c r="U2" s="25"/>
      <c r="V2" s="25"/>
    </row>
    <row r="3" spans="1:22" s="5" customFormat="1" ht="55.5" customHeight="1">
      <c r="A3" s="1"/>
      <c r="B3" s="1"/>
      <c r="C3" s="79" t="s">
        <v>61</v>
      </c>
      <c r="D3" s="79"/>
      <c r="E3" s="79"/>
      <c r="F3" s="79"/>
      <c r="G3" s="79"/>
      <c r="H3" s="79"/>
      <c r="I3" s="79"/>
      <c r="J3" s="79"/>
      <c r="K3" s="79"/>
      <c r="L3" s="79"/>
      <c r="M3" s="2"/>
      <c r="U3" s="25"/>
      <c r="V3" s="25"/>
    </row>
    <row r="4" spans="1:22" s="5" customFormat="1" ht="51.75" customHeight="1">
      <c r="A4" s="84" t="s">
        <v>4</v>
      </c>
      <c r="B4" s="63" t="s">
        <v>21</v>
      </c>
      <c r="C4" s="63" t="s">
        <v>5</v>
      </c>
      <c r="D4" s="88" t="s">
        <v>18</v>
      </c>
      <c r="E4" s="77" t="s">
        <v>7</v>
      </c>
      <c r="F4" s="77"/>
      <c r="G4" s="77"/>
      <c r="H4" s="77"/>
      <c r="I4" s="77"/>
      <c r="J4" s="77"/>
      <c r="K4" s="66" t="s">
        <v>19</v>
      </c>
      <c r="L4" s="66" t="s">
        <v>20</v>
      </c>
      <c r="M4" s="81" t="s">
        <v>11</v>
      </c>
      <c r="N4" s="71" t="s">
        <v>60</v>
      </c>
      <c r="O4" s="72"/>
      <c r="P4" s="72"/>
      <c r="Q4" s="72"/>
      <c r="R4" s="72"/>
      <c r="S4" s="72"/>
      <c r="T4" s="73"/>
      <c r="U4" s="25"/>
      <c r="V4" s="25"/>
    </row>
    <row r="5" spans="1:22" s="5" customFormat="1" ht="60.75" customHeight="1">
      <c r="A5" s="85"/>
      <c r="B5" s="64"/>
      <c r="C5" s="64"/>
      <c r="D5" s="89"/>
      <c r="E5" s="67" t="s">
        <v>12</v>
      </c>
      <c r="F5" s="68"/>
      <c r="G5" s="69"/>
      <c r="H5" s="67" t="s">
        <v>13</v>
      </c>
      <c r="I5" s="68"/>
      <c r="J5" s="69"/>
      <c r="K5" s="66"/>
      <c r="L5" s="66"/>
      <c r="M5" s="82"/>
      <c r="N5" s="74"/>
      <c r="O5" s="75"/>
      <c r="P5" s="75"/>
      <c r="Q5" s="75"/>
      <c r="R5" s="75"/>
      <c r="S5" s="75"/>
      <c r="T5" s="76"/>
      <c r="U5" s="70"/>
      <c r="V5" s="70"/>
    </row>
    <row r="6" spans="1:22" s="5" customFormat="1" ht="36.75" customHeight="1">
      <c r="A6" s="85"/>
      <c r="B6" s="65"/>
      <c r="C6" s="64"/>
      <c r="D6" s="89"/>
      <c r="E6" s="67" t="s">
        <v>8</v>
      </c>
      <c r="F6" s="68"/>
      <c r="G6" s="68"/>
      <c r="H6" s="68"/>
      <c r="I6" s="68"/>
      <c r="J6" s="69"/>
      <c r="K6" s="66"/>
      <c r="L6" s="66"/>
      <c r="M6" s="82"/>
      <c r="N6" s="77" t="s">
        <v>16</v>
      </c>
      <c r="O6" s="77"/>
      <c r="P6" s="77"/>
      <c r="Q6" s="77" t="s">
        <v>17</v>
      </c>
      <c r="R6" s="77"/>
      <c r="S6" s="77"/>
      <c r="T6" s="87" t="s">
        <v>3</v>
      </c>
      <c r="U6" s="70"/>
      <c r="V6" s="70"/>
    </row>
    <row r="7" spans="1:25" s="5" customFormat="1" ht="156" customHeight="1">
      <c r="A7" s="85"/>
      <c r="B7" s="87" t="s">
        <v>6</v>
      </c>
      <c r="C7" s="64"/>
      <c r="D7" s="89"/>
      <c r="E7" s="47" t="s">
        <v>1</v>
      </c>
      <c r="F7" s="47" t="s">
        <v>0</v>
      </c>
      <c r="G7" s="47" t="s">
        <v>10</v>
      </c>
      <c r="H7" s="47" t="s">
        <v>1</v>
      </c>
      <c r="I7" s="47" t="s">
        <v>14</v>
      </c>
      <c r="J7" s="47" t="s">
        <v>15</v>
      </c>
      <c r="K7" s="66"/>
      <c r="L7" s="66"/>
      <c r="M7" s="82"/>
      <c r="N7" s="44" t="s">
        <v>1</v>
      </c>
      <c r="O7" s="47" t="s">
        <v>0</v>
      </c>
      <c r="P7" s="44" t="s">
        <v>10</v>
      </c>
      <c r="Q7" s="44" t="s">
        <v>1</v>
      </c>
      <c r="R7" s="44" t="s">
        <v>14</v>
      </c>
      <c r="S7" s="44" t="s">
        <v>15</v>
      </c>
      <c r="T7" s="87"/>
      <c r="U7" s="70"/>
      <c r="V7" s="70"/>
      <c r="W7" s="25"/>
      <c r="X7" s="25"/>
      <c r="Y7" s="25"/>
    </row>
    <row r="8" spans="1:25" s="5" customFormat="1" ht="44.25" customHeight="1">
      <c r="A8" s="86"/>
      <c r="B8" s="87"/>
      <c r="C8" s="65"/>
      <c r="D8" s="90"/>
      <c r="E8" s="48" t="s">
        <v>2</v>
      </c>
      <c r="F8" s="48" t="s">
        <v>2</v>
      </c>
      <c r="G8" s="48" t="s">
        <v>2</v>
      </c>
      <c r="H8" s="48" t="s">
        <v>2</v>
      </c>
      <c r="I8" s="48" t="s">
        <v>2</v>
      </c>
      <c r="J8" s="48" t="s">
        <v>2</v>
      </c>
      <c r="K8" s="66"/>
      <c r="L8" s="66"/>
      <c r="M8" s="83"/>
      <c r="N8" s="44" t="s">
        <v>9</v>
      </c>
      <c r="O8" s="44" t="s">
        <v>9</v>
      </c>
      <c r="P8" s="44" t="s">
        <v>9</v>
      </c>
      <c r="Q8" s="44" t="s">
        <v>9</v>
      </c>
      <c r="R8" s="44" t="s">
        <v>9</v>
      </c>
      <c r="S8" s="44" t="s">
        <v>9</v>
      </c>
      <c r="T8" s="44" t="s">
        <v>9</v>
      </c>
      <c r="U8" s="70"/>
      <c r="V8" s="70"/>
      <c r="W8" s="25"/>
      <c r="X8" s="25"/>
      <c r="Y8" s="25"/>
    </row>
    <row r="9" spans="1:23" s="22" customFormat="1" ht="18" customHeight="1">
      <c r="A9" s="38">
        <v>1</v>
      </c>
      <c r="B9" s="58" t="s">
        <v>23</v>
      </c>
      <c r="C9" s="39">
        <v>5</v>
      </c>
      <c r="D9" s="55">
        <v>7452</v>
      </c>
      <c r="E9" s="49">
        <v>28</v>
      </c>
      <c r="F9" s="49"/>
      <c r="G9" s="49"/>
      <c r="H9" s="49"/>
      <c r="I9" s="49"/>
      <c r="J9" s="49"/>
      <c r="K9" s="43">
        <v>19354</v>
      </c>
      <c r="L9" s="40">
        <f>ROUND(D9/K9,3)</f>
        <v>0.385</v>
      </c>
      <c r="M9" s="43">
        <f>D9</f>
        <v>7452</v>
      </c>
      <c r="N9" s="23">
        <f aca="true" t="shared" si="0" ref="N9:N45">ROUND(E9*M9/1000,1)</f>
        <v>208.7</v>
      </c>
      <c r="O9" s="23">
        <f aca="true" t="shared" si="1" ref="O9:O42">ROUND(F9*M9/1000,1)</f>
        <v>0</v>
      </c>
      <c r="P9" s="23">
        <f aca="true" t="shared" si="2" ref="P9:P42">ROUND(G9*M9/1000,1)</f>
        <v>0</v>
      </c>
      <c r="Q9" s="23">
        <f aca="true" t="shared" si="3" ref="Q9:Q42">ROUND(H9*M9/1000,1)</f>
        <v>0</v>
      </c>
      <c r="R9" s="23">
        <f aca="true" t="shared" si="4" ref="R9:R42">ROUND(I9*M9/1000,1)</f>
        <v>0</v>
      </c>
      <c r="S9" s="23">
        <f aca="true" t="shared" si="5" ref="S9:S42">ROUND(J9*M9/1000,1)</f>
        <v>0</v>
      </c>
      <c r="T9" s="23">
        <f aca="true" t="shared" si="6" ref="T9:T42">SUM(N9:S9)</f>
        <v>208.7</v>
      </c>
      <c r="U9" s="26"/>
      <c r="V9" s="26"/>
      <c r="W9" s="30"/>
    </row>
    <row r="10" spans="1:23" s="22" customFormat="1" ht="15.75">
      <c r="A10" s="41">
        <v>2</v>
      </c>
      <c r="B10" s="58" t="s">
        <v>24</v>
      </c>
      <c r="C10" s="39">
        <v>5</v>
      </c>
      <c r="D10" s="55">
        <v>8290</v>
      </c>
      <c r="E10" s="50">
        <v>16</v>
      </c>
      <c r="F10" s="50"/>
      <c r="G10" s="50"/>
      <c r="H10" s="50">
        <v>49</v>
      </c>
      <c r="I10" s="49">
        <v>1</v>
      </c>
      <c r="J10" s="49"/>
      <c r="K10" s="43">
        <v>19354</v>
      </c>
      <c r="L10" s="40">
        <f aca="true" t="shared" si="7" ref="L10:L42">ROUND(D10/K10,3)</f>
        <v>0.428</v>
      </c>
      <c r="M10" s="43">
        <f aca="true" t="shared" si="8" ref="M10:M42">D10</f>
        <v>8290</v>
      </c>
      <c r="N10" s="23">
        <f>ROUND(E10*M10/1000,1)-0.1</f>
        <v>132.5</v>
      </c>
      <c r="O10" s="23">
        <f t="shared" si="1"/>
        <v>0</v>
      </c>
      <c r="P10" s="23">
        <f t="shared" si="2"/>
        <v>0</v>
      </c>
      <c r="Q10" s="23">
        <f t="shared" si="3"/>
        <v>406.2</v>
      </c>
      <c r="R10" s="23">
        <f t="shared" si="4"/>
        <v>8.3</v>
      </c>
      <c r="S10" s="23">
        <f t="shared" si="5"/>
        <v>0</v>
      </c>
      <c r="T10" s="23">
        <f t="shared" si="6"/>
        <v>547</v>
      </c>
      <c r="U10" s="26"/>
      <c r="V10" s="26"/>
      <c r="W10" s="30"/>
    </row>
    <row r="11" spans="1:23" s="22" customFormat="1" ht="15.75">
      <c r="A11" s="38">
        <v>3</v>
      </c>
      <c r="B11" s="58" t="s">
        <v>25</v>
      </c>
      <c r="C11" s="39">
        <v>5</v>
      </c>
      <c r="D11" s="55">
        <v>5504</v>
      </c>
      <c r="E11" s="50">
        <v>30</v>
      </c>
      <c r="F11" s="50"/>
      <c r="G11" s="50"/>
      <c r="H11" s="50"/>
      <c r="I11" s="49"/>
      <c r="J11" s="49"/>
      <c r="K11" s="43">
        <v>19354</v>
      </c>
      <c r="L11" s="40">
        <f t="shared" si="7"/>
        <v>0.284</v>
      </c>
      <c r="M11" s="43">
        <f t="shared" si="8"/>
        <v>5504</v>
      </c>
      <c r="N11" s="23">
        <f>ROUND(E11*M11/1000,1)+0.1</f>
        <v>165.2</v>
      </c>
      <c r="O11" s="23">
        <f t="shared" si="1"/>
        <v>0</v>
      </c>
      <c r="P11" s="23">
        <f t="shared" si="2"/>
        <v>0</v>
      </c>
      <c r="Q11" s="23">
        <f t="shared" si="3"/>
        <v>0</v>
      </c>
      <c r="R11" s="23">
        <f t="shared" si="4"/>
        <v>0</v>
      </c>
      <c r="S11" s="23">
        <f t="shared" si="5"/>
        <v>0</v>
      </c>
      <c r="T11" s="23">
        <f t="shared" si="6"/>
        <v>165.2</v>
      </c>
      <c r="U11" s="26"/>
      <c r="V11" s="26"/>
      <c r="W11" s="30"/>
    </row>
    <row r="12" spans="1:23" s="22" customFormat="1" ht="15.75">
      <c r="A12" s="41">
        <v>4</v>
      </c>
      <c r="B12" s="58" t="s">
        <v>26</v>
      </c>
      <c r="C12" s="39">
        <v>5</v>
      </c>
      <c r="D12" s="55">
        <v>7023</v>
      </c>
      <c r="E12" s="51">
        <v>16</v>
      </c>
      <c r="F12" s="51"/>
      <c r="G12" s="51"/>
      <c r="H12" s="51"/>
      <c r="I12" s="52"/>
      <c r="J12" s="52"/>
      <c r="K12" s="43">
        <v>19354</v>
      </c>
      <c r="L12" s="40">
        <f t="shared" si="7"/>
        <v>0.363</v>
      </c>
      <c r="M12" s="43">
        <f t="shared" si="8"/>
        <v>7023</v>
      </c>
      <c r="N12" s="23">
        <f>ROUND(E12*M12/1000,1)+0.2</f>
        <v>112.60000000000001</v>
      </c>
      <c r="O12" s="23">
        <f t="shared" si="1"/>
        <v>0</v>
      </c>
      <c r="P12" s="23">
        <f t="shared" si="2"/>
        <v>0</v>
      </c>
      <c r="Q12" s="23">
        <f t="shared" si="3"/>
        <v>0</v>
      </c>
      <c r="R12" s="23">
        <f t="shared" si="4"/>
        <v>0</v>
      </c>
      <c r="S12" s="23">
        <f t="shared" si="5"/>
        <v>0</v>
      </c>
      <c r="T12" s="23">
        <f t="shared" si="6"/>
        <v>112.60000000000001</v>
      </c>
      <c r="U12" s="26"/>
      <c r="V12" s="26"/>
      <c r="W12" s="30"/>
    </row>
    <row r="13" spans="1:23" s="22" customFormat="1" ht="15.75">
      <c r="A13" s="38">
        <v>5</v>
      </c>
      <c r="B13" s="58" t="s">
        <v>27</v>
      </c>
      <c r="C13" s="39">
        <v>5</v>
      </c>
      <c r="D13" s="55">
        <v>16251</v>
      </c>
      <c r="E13" s="50"/>
      <c r="F13" s="50"/>
      <c r="G13" s="50"/>
      <c r="H13" s="50"/>
      <c r="I13" s="49"/>
      <c r="J13" s="49"/>
      <c r="K13" s="43"/>
      <c r="L13" s="40"/>
      <c r="M13" s="43"/>
      <c r="N13" s="23">
        <f t="shared" si="0"/>
        <v>0</v>
      </c>
      <c r="O13" s="23"/>
      <c r="P13" s="23"/>
      <c r="Q13" s="23"/>
      <c r="R13" s="23"/>
      <c r="S13" s="23"/>
      <c r="T13" s="23"/>
      <c r="U13" s="26"/>
      <c r="V13" s="26"/>
      <c r="W13" s="30"/>
    </row>
    <row r="14" spans="1:23" s="22" customFormat="1" ht="15.75">
      <c r="A14" s="41">
        <v>6</v>
      </c>
      <c r="B14" s="58" t="s">
        <v>28</v>
      </c>
      <c r="C14" s="39">
        <v>5</v>
      </c>
      <c r="D14" s="55">
        <v>5690</v>
      </c>
      <c r="E14" s="50">
        <v>40</v>
      </c>
      <c r="F14" s="50"/>
      <c r="G14" s="50"/>
      <c r="H14" s="50"/>
      <c r="I14" s="49"/>
      <c r="J14" s="49"/>
      <c r="K14" s="43">
        <v>19354</v>
      </c>
      <c r="L14" s="40">
        <f t="shared" si="7"/>
        <v>0.294</v>
      </c>
      <c r="M14" s="43">
        <f t="shared" si="8"/>
        <v>5690</v>
      </c>
      <c r="N14" s="23">
        <f>ROUND(E14*M14/1000,1)-0.3</f>
        <v>227.29999999999998</v>
      </c>
      <c r="O14" s="23">
        <f t="shared" si="1"/>
        <v>0</v>
      </c>
      <c r="P14" s="23">
        <f t="shared" si="2"/>
        <v>0</v>
      </c>
      <c r="Q14" s="23">
        <f t="shared" si="3"/>
        <v>0</v>
      </c>
      <c r="R14" s="23">
        <f t="shared" si="4"/>
        <v>0</v>
      </c>
      <c r="S14" s="23">
        <f t="shared" si="5"/>
        <v>0</v>
      </c>
      <c r="T14" s="23">
        <f t="shared" si="6"/>
        <v>227.29999999999998</v>
      </c>
      <c r="U14" s="26"/>
      <c r="V14" s="26"/>
      <c r="W14" s="30"/>
    </row>
    <row r="15" spans="1:23" s="22" customFormat="1" ht="15.75" customHeight="1">
      <c r="A15" s="38">
        <v>7</v>
      </c>
      <c r="B15" s="58" t="s">
        <v>29</v>
      </c>
      <c r="C15" s="39">
        <v>5</v>
      </c>
      <c r="D15" s="55">
        <v>5040</v>
      </c>
      <c r="E15" s="50"/>
      <c r="F15" s="50"/>
      <c r="G15" s="50"/>
      <c r="H15" s="50">
        <v>79</v>
      </c>
      <c r="I15" s="49">
        <v>2</v>
      </c>
      <c r="J15" s="49"/>
      <c r="K15" s="43">
        <v>19354</v>
      </c>
      <c r="L15" s="40">
        <f t="shared" si="7"/>
        <v>0.26</v>
      </c>
      <c r="M15" s="43">
        <f t="shared" si="8"/>
        <v>5040</v>
      </c>
      <c r="N15" s="23">
        <f>ROUND(E15*M15/1000,1)</f>
        <v>0</v>
      </c>
      <c r="O15" s="23">
        <f t="shared" si="1"/>
        <v>0</v>
      </c>
      <c r="P15" s="23">
        <f t="shared" si="2"/>
        <v>0</v>
      </c>
      <c r="Q15" s="23">
        <f>ROUND(H15*M15/1000,1)-0.3</f>
        <v>397.9</v>
      </c>
      <c r="R15" s="23">
        <f t="shared" si="4"/>
        <v>10.1</v>
      </c>
      <c r="S15" s="23">
        <f t="shared" si="5"/>
        <v>0</v>
      </c>
      <c r="T15" s="23">
        <f t="shared" si="6"/>
        <v>408</v>
      </c>
      <c r="U15" s="26"/>
      <c r="V15" s="26"/>
      <c r="W15" s="30"/>
    </row>
    <row r="16" spans="1:23" s="42" customFormat="1" ht="15.75">
      <c r="A16" s="41">
        <v>8</v>
      </c>
      <c r="B16" s="58" t="s">
        <v>30</v>
      </c>
      <c r="C16" s="39">
        <v>5</v>
      </c>
      <c r="D16" s="55">
        <v>6831</v>
      </c>
      <c r="E16" s="50">
        <v>47</v>
      </c>
      <c r="F16" s="50">
        <v>1</v>
      </c>
      <c r="G16" s="50"/>
      <c r="H16" s="50"/>
      <c r="I16" s="49"/>
      <c r="J16" s="49"/>
      <c r="K16" s="43">
        <v>19354</v>
      </c>
      <c r="L16" s="40">
        <f t="shared" si="7"/>
        <v>0.353</v>
      </c>
      <c r="M16" s="43">
        <f t="shared" si="8"/>
        <v>6831</v>
      </c>
      <c r="N16" s="23">
        <f>ROUND(E16*M16/1000,1)-0.1</f>
        <v>321</v>
      </c>
      <c r="O16" s="23">
        <f t="shared" si="1"/>
        <v>6.8</v>
      </c>
      <c r="P16" s="23">
        <f t="shared" si="2"/>
        <v>0</v>
      </c>
      <c r="Q16" s="23">
        <f t="shared" si="3"/>
        <v>0</v>
      </c>
      <c r="R16" s="23">
        <f t="shared" si="4"/>
        <v>0</v>
      </c>
      <c r="S16" s="23">
        <f t="shared" si="5"/>
        <v>0</v>
      </c>
      <c r="T16" s="23">
        <f t="shared" si="6"/>
        <v>327.8</v>
      </c>
      <c r="U16" s="26"/>
      <c r="V16" s="26"/>
      <c r="W16" s="30"/>
    </row>
    <row r="17" spans="1:23" s="22" customFormat="1" ht="15.75">
      <c r="A17" s="38">
        <v>9</v>
      </c>
      <c r="B17" s="58" t="s">
        <v>31</v>
      </c>
      <c r="C17" s="39">
        <v>5</v>
      </c>
      <c r="D17" s="55">
        <v>38611</v>
      </c>
      <c r="E17" s="50"/>
      <c r="F17" s="50"/>
      <c r="G17" s="50"/>
      <c r="H17" s="50"/>
      <c r="I17" s="50"/>
      <c r="J17" s="50"/>
      <c r="K17" s="43"/>
      <c r="L17" s="40"/>
      <c r="M17" s="43"/>
      <c r="N17" s="23">
        <f t="shared" si="0"/>
        <v>0</v>
      </c>
      <c r="O17" s="23"/>
      <c r="P17" s="23"/>
      <c r="Q17" s="23"/>
      <c r="R17" s="23"/>
      <c r="S17" s="23"/>
      <c r="T17" s="23"/>
      <c r="U17" s="26"/>
      <c r="V17" s="26"/>
      <c r="W17" s="30"/>
    </row>
    <row r="18" spans="1:23" s="22" customFormat="1" ht="15.75">
      <c r="A18" s="41">
        <v>10</v>
      </c>
      <c r="B18" s="59" t="s">
        <v>32</v>
      </c>
      <c r="C18" s="39">
        <v>5</v>
      </c>
      <c r="D18" s="55">
        <v>12323</v>
      </c>
      <c r="E18" s="50">
        <v>17</v>
      </c>
      <c r="F18" s="50"/>
      <c r="G18" s="50"/>
      <c r="H18" s="50"/>
      <c r="I18" s="50"/>
      <c r="J18" s="50"/>
      <c r="K18" s="43">
        <v>19354</v>
      </c>
      <c r="L18" s="40">
        <f t="shared" si="7"/>
        <v>0.637</v>
      </c>
      <c r="M18" s="43">
        <f t="shared" si="8"/>
        <v>12323</v>
      </c>
      <c r="N18" s="23">
        <f>ROUND(E18*M18/1000,1)+0.1</f>
        <v>209.6</v>
      </c>
      <c r="O18" s="23">
        <f t="shared" si="1"/>
        <v>0</v>
      </c>
      <c r="P18" s="23">
        <f t="shared" si="2"/>
        <v>0</v>
      </c>
      <c r="Q18" s="23">
        <f t="shared" si="3"/>
        <v>0</v>
      </c>
      <c r="R18" s="23">
        <f t="shared" si="4"/>
        <v>0</v>
      </c>
      <c r="S18" s="23">
        <f t="shared" si="5"/>
        <v>0</v>
      </c>
      <c r="T18" s="23">
        <f t="shared" si="6"/>
        <v>209.6</v>
      </c>
      <c r="U18" s="26"/>
      <c r="V18" s="26"/>
      <c r="W18" s="30"/>
    </row>
    <row r="19" spans="1:23" s="22" customFormat="1" ht="15.75">
      <c r="A19" s="38">
        <v>11</v>
      </c>
      <c r="B19" s="59" t="s">
        <v>33</v>
      </c>
      <c r="C19" s="39">
        <v>5</v>
      </c>
      <c r="D19" s="55">
        <v>21057</v>
      </c>
      <c r="E19" s="50">
        <v>12</v>
      </c>
      <c r="F19" s="50"/>
      <c r="G19" s="50"/>
      <c r="H19" s="50"/>
      <c r="I19" s="50"/>
      <c r="J19" s="50"/>
      <c r="K19" s="43">
        <v>19354</v>
      </c>
      <c r="L19" s="40">
        <f t="shared" si="7"/>
        <v>1.088</v>
      </c>
      <c r="M19" s="43">
        <f t="shared" si="8"/>
        <v>21057</v>
      </c>
      <c r="N19" s="23">
        <f>ROUND(E19*M19/1000,1)-0.1</f>
        <v>252.6</v>
      </c>
      <c r="O19" s="23">
        <f t="shared" si="1"/>
        <v>0</v>
      </c>
      <c r="P19" s="23">
        <f t="shared" si="2"/>
        <v>0</v>
      </c>
      <c r="Q19" s="23">
        <f t="shared" si="3"/>
        <v>0</v>
      </c>
      <c r="R19" s="23">
        <f t="shared" si="4"/>
        <v>0</v>
      </c>
      <c r="S19" s="23">
        <f t="shared" si="5"/>
        <v>0</v>
      </c>
      <c r="T19" s="23">
        <f t="shared" si="6"/>
        <v>252.6</v>
      </c>
      <c r="U19" s="26"/>
      <c r="V19" s="26"/>
      <c r="W19" s="30"/>
    </row>
    <row r="20" spans="1:23" s="22" customFormat="1" ht="15.75">
      <c r="A20" s="41">
        <v>12</v>
      </c>
      <c r="B20" s="59" t="s">
        <v>34</v>
      </c>
      <c r="C20" s="39">
        <v>5</v>
      </c>
      <c r="D20" s="55">
        <v>13690</v>
      </c>
      <c r="E20" s="50">
        <v>13</v>
      </c>
      <c r="F20" s="50"/>
      <c r="G20" s="50"/>
      <c r="H20" s="50"/>
      <c r="I20" s="50"/>
      <c r="J20" s="50"/>
      <c r="K20" s="43">
        <v>19354</v>
      </c>
      <c r="L20" s="40">
        <f t="shared" si="7"/>
        <v>0.707</v>
      </c>
      <c r="M20" s="43">
        <f t="shared" si="8"/>
        <v>13690</v>
      </c>
      <c r="N20" s="23">
        <f>ROUND(E20*M20/1000,1)-0.1</f>
        <v>177.9</v>
      </c>
      <c r="O20" s="23">
        <f t="shared" si="1"/>
        <v>0</v>
      </c>
      <c r="P20" s="23">
        <f t="shared" si="2"/>
        <v>0</v>
      </c>
      <c r="Q20" s="23">
        <f t="shared" si="3"/>
        <v>0</v>
      </c>
      <c r="R20" s="23">
        <f t="shared" si="4"/>
        <v>0</v>
      </c>
      <c r="S20" s="23">
        <f t="shared" si="5"/>
        <v>0</v>
      </c>
      <c r="T20" s="23">
        <f t="shared" si="6"/>
        <v>177.9</v>
      </c>
      <c r="U20" s="26"/>
      <c r="V20" s="26"/>
      <c r="W20" s="30"/>
    </row>
    <row r="21" spans="1:23" s="22" customFormat="1" ht="15.75">
      <c r="A21" s="38">
        <v>13</v>
      </c>
      <c r="B21" s="59" t="s">
        <v>35</v>
      </c>
      <c r="C21" s="39">
        <v>5</v>
      </c>
      <c r="D21" s="55">
        <v>7605</v>
      </c>
      <c r="E21" s="50">
        <v>14</v>
      </c>
      <c r="F21" s="50"/>
      <c r="G21" s="50"/>
      <c r="H21" s="50"/>
      <c r="I21" s="50"/>
      <c r="J21" s="50"/>
      <c r="K21" s="43">
        <v>19354</v>
      </c>
      <c r="L21" s="40">
        <f t="shared" si="7"/>
        <v>0.393</v>
      </c>
      <c r="M21" s="43">
        <f t="shared" si="8"/>
        <v>7605</v>
      </c>
      <c r="N21" s="23">
        <f>ROUND(E21*M21/1000,1)+0.1</f>
        <v>106.6</v>
      </c>
      <c r="O21" s="23">
        <f t="shared" si="1"/>
        <v>0</v>
      </c>
      <c r="P21" s="23">
        <f t="shared" si="2"/>
        <v>0</v>
      </c>
      <c r="Q21" s="23">
        <f t="shared" si="3"/>
        <v>0</v>
      </c>
      <c r="R21" s="23">
        <f t="shared" si="4"/>
        <v>0</v>
      </c>
      <c r="S21" s="23">
        <f t="shared" si="5"/>
        <v>0</v>
      </c>
      <c r="T21" s="23">
        <f t="shared" si="6"/>
        <v>106.6</v>
      </c>
      <c r="U21" s="26"/>
      <c r="V21" s="26"/>
      <c r="W21" s="30"/>
    </row>
    <row r="22" spans="1:23" s="22" customFormat="1" ht="19.5" customHeight="1">
      <c r="A22" s="41">
        <v>14</v>
      </c>
      <c r="B22" s="59" t="s">
        <v>36</v>
      </c>
      <c r="C22" s="39">
        <v>5</v>
      </c>
      <c r="D22" s="55">
        <v>36825</v>
      </c>
      <c r="E22" s="50"/>
      <c r="F22" s="50"/>
      <c r="G22" s="50"/>
      <c r="H22" s="50"/>
      <c r="I22" s="50"/>
      <c r="J22" s="50"/>
      <c r="K22" s="43"/>
      <c r="L22" s="40"/>
      <c r="M22" s="43"/>
      <c r="N22" s="23">
        <f t="shared" si="0"/>
        <v>0</v>
      </c>
      <c r="O22" s="23"/>
      <c r="P22" s="23"/>
      <c r="Q22" s="23"/>
      <c r="R22" s="23"/>
      <c r="S22" s="23"/>
      <c r="T22" s="23"/>
      <c r="U22" s="26"/>
      <c r="V22" s="26"/>
      <c r="W22" s="30"/>
    </row>
    <row r="23" spans="1:23" s="22" customFormat="1" ht="15.75">
      <c r="A23" s="38">
        <v>15</v>
      </c>
      <c r="B23" s="59" t="s">
        <v>37</v>
      </c>
      <c r="C23" s="39">
        <v>5</v>
      </c>
      <c r="D23" s="55">
        <v>12606</v>
      </c>
      <c r="E23" s="50">
        <v>32</v>
      </c>
      <c r="F23" s="50"/>
      <c r="G23" s="50"/>
      <c r="H23" s="50"/>
      <c r="I23" s="50"/>
      <c r="J23" s="50"/>
      <c r="K23" s="43">
        <v>19354</v>
      </c>
      <c r="L23" s="40">
        <f t="shared" si="7"/>
        <v>0.651</v>
      </c>
      <c r="M23" s="43">
        <f t="shared" si="8"/>
        <v>12606</v>
      </c>
      <c r="N23" s="23">
        <f>ROUND(E23*M23/1000,1)+0.2</f>
        <v>403.59999999999997</v>
      </c>
      <c r="O23" s="23">
        <f t="shared" si="1"/>
        <v>0</v>
      </c>
      <c r="P23" s="23">
        <f t="shared" si="2"/>
        <v>0</v>
      </c>
      <c r="Q23" s="23">
        <f t="shared" si="3"/>
        <v>0</v>
      </c>
      <c r="R23" s="23">
        <f t="shared" si="4"/>
        <v>0</v>
      </c>
      <c r="S23" s="23">
        <f t="shared" si="5"/>
        <v>0</v>
      </c>
      <c r="T23" s="23">
        <f t="shared" si="6"/>
        <v>403.59999999999997</v>
      </c>
      <c r="U23" s="26"/>
      <c r="V23" s="26"/>
      <c r="W23" s="30"/>
    </row>
    <row r="24" spans="1:23" s="22" customFormat="1" ht="15.75" customHeight="1">
      <c r="A24" s="41">
        <v>16</v>
      </c>
      <c r="B24" s="59" t="s">
        <v>38</v>
      </c>
      <c r="C24" s="39">
        <v>5</v>
      </c>
      <c r="D24" s="62">
        <v>19354</v>
      </c>
      <c r="E24" s="50">
        <v>9</v>
      </c>
      <c r="F24" s="50"/>
      <c r="G24" s="50"/>
      <c r="H24" s="50"/>
      <c r="I24" s="50"/>
      <c r="J24" s="50"/>
      <c r="K24" s="43">
        <v>19354</v>
      </c>
      <c r="L24" s="40">
        <f t="shared" si="7"/>
        <v>1</v>
      </c>
      <c r="M24" s="43">
        <f t="shared" si="8"/>
        <v>19354</v>
      </c>
      <c r="N24" s="23">
        <f t="shared" si="0"/>
        <v>174.2</v>
      </c>
      <c r="O24" s="23">
        <f t="shared" si="1"/>
        <v>0</v>
      </c>
      <c r="P24" s="23">
        <f t="shared" si="2"/>
        <v>0</v>
      </c>
      <c r="Q24" s="23">
        <f t="shared" si="3"/>
        <v>0</v>
      </c>
      <c r="R24" s="23">
        <f t="shared" si="4"/>
        <v>0</v>
      </c>
      <c r="S24" s="23">
        <f t="shared" si="5"/>
        <v>0</v>
      </c>
      <c r="T24" s="23">
        <f t="shared" si="6"/>
        <v>174.2</v>
      </c>
      <c r="U24" s="26"/>
      <c r="V24" s="26"/>
      <c r="W24" s="30"/>
    </row>
    <row r="25" spans="1:23" s="22" customFormat="1" ht="15.75">
      <c r="A25" s="38">
        <v>17</v>
      </c>
      <c r="B25" s="59" t="s">
        <v>39</v>
      </c>
      <c r="C25" s="39">
        <v>5</v>
      </c>
      <c r="D25" s="55">
        <v>15904</v>
      </c>
      <c r="E25" s="50"/>
      <c r="F25" s="50"/>
      <c r="G25" s="50"/>
      <c r="H25" s="50"/>
      <c r="I25" s="50"/>
      <c r="J25" s="50"/>
      <c r="K25" s="43"/>
      <c r="L25" s="40"/>
      <c r="M25" s="43"/>
      <c r="N25" s="23">
        <f t="shared" si="0"/>
        <v>0</v>
      </c>
      <c r="O25" s="23"/>
      <c r="P25" s="23"/>
      <c r="Q25" s="23"/>
      <c r="R25" s="23"/>
      <c r="S25" s="23"/>
      <c r="T25" s="23"/>
      <c r="U25" s="26"/>
      <c r="V25" s="26"/>
      <c r="W25" s="30"/>
    </row>
    <row r="26" spans="1:23" s="22" customFormat="1" ht="15.75">
      <c r="A26" s="41">
        <v>18</v>
      </c>
      <c r="B26" s="59" t="s">
        <v>40</v>
      </c>
      <c r="C26" s="39">
        <v>5</v>
      </c>
      <c r="D26" s="55">
        <v>6422</v>
      </c>
      <c r="E26" s="50">
        <v>28</v>
      </c>
      <c r="F26" s="50"/>
      <c r="G26" s="50"/>
      <c r="H26" s="50"/>
      <c r="I26" s="50"/>
      <c r="J26" s="50"/>
      <c r="K26" s="43">
        <v>19354</v>
      </c>
      <c r="L26" s="40">
        <f t="shared" si="7"/>
        <v>0.332</v>
      </c>
      <c r="M26" s="43">
        <f t="shared" si="8"/>
        <v>6422</v>
      </c>
      <c r="N26" s="23">
        <f t="shared" si="0"/>
        <v>179.8</v>
      </c>
      <c r="O26" s="23">
        <f t="shared" si="1"/>
        <v>0</v>
      </c>
      <c r="P26" s="23">
        <f t="shared" si="2"/>
        <v>0</v>
      </c>
      <c r="Q26" s="23">
        <f t="shared" si="3"/>
        <v>0</v>
      </c>
      <c r="R26" s="23">
        <f t="shared" si="4"/>
        <v>0</v>
      </c>
      <c r="S26" s="23">
        <f t="shared" si="5"/>
        <v>0</v>
      </c>
      <c r="T26" s="23">
        <f t="shared" si="6"/>
        <v>179.8</v>
      </c>
      <c r="U26" s="26"/>
      <c r="V26" s="26"/>
      <c r="W26" s="30"/>
    </row>
    <row r="27" spans="1:23" s="22" customFormat="1" ht="15.75">
      <c r="A27" s="38">
        <v>19</v>
      </c>
      <c r="B27" s="59" t="s">
        <v>41</v>
      </c>
      <c r="C27" s="39">
        <v>5</v>
      </c>
      <c r="D27" s="55">
        <v>20869</v>
      </c>
      <c r="E27" s="53"/>
      <c r="F27" s="50"/>
      <c r="G27" s="50"/>
      <c r="H27" s="50"/>
      <c r="I27" s="50"/>
      <c r="J27" s="50"/>
      <c r="K27" s="43">
        <v>19354</v>
      </c>
      <c r="L27" s="40"/>
      <c r="M27" s="43"/>
      <c r="N27" s="23">
        <f t="shared" si="0"/>
        <v>0</v>
      </c>
      <c r="O27" s="23"/>
      <c r="P27" s="23"/>
      <c r="Q27" s="23"/>
      <c r="R27" s="23"/>
      <c r="S27" s="23"/>
      <c r="T27" s="23"/>
      <c r="U27" s="26"/>
      <c r="V27" s="26"/>
      <c r="W27" s="30"/>
    </row>
    <row r="28" spans="1:23" s="22" customFormat="1" ht="15" customHeight="1">
      <c r="A28" s="41">
        <v>20</v>
      </c>
      <c r="B28" s="59" t="s">
        <v>42</v>
      </c>
      <c r="C28" s="39">
        <v>5</v>
      </c>
      <c r="D28" s="55">
        <v>11625</v>
      </c>
      <c r="E28" s="50">
        <v>8</v>
      </c>
      <c r="F28" s="50"/>
      <c r="G28" s="50"/>
      <c r="H28" s="50"/>
      <c r="I28" s="50"/>
      <c r="J28" s="50"/>
      <c r="K28" s="43">
        <v>19354</v>
      </c>
      <c r="L28" s="40">
        <f t="shared" si="7"/>
        <v>0.601</v>
      </c>
      <c r="M28" s="43">
        <f t="shared" si="8"/>
        <v>11625</v>
      </c>
      <c r="N28" s="23">
        <f>ROUND(E28*M28/1000,1)+0.1</f>
        <v>93.1</v>
      </c>
      <c r="O28" s="23">
        <f t="shared" si="1"/>
        <v>0</v>
      </c>
      <c r="P28" s="23">
        <f t="shared" si="2"/>
        <v>0</v>
      </c>
      <c r="Q28" s="23">
        <f t="shared" si="3"/>
        <v>0</v>
      </c>
      <c r="R28" s="23">
        <f t="shared" si="4"/>
        <v>0</v>
      </c>
      <c r="S28" s="23">
        <f t="shared" si="5"/>
        <v>0</v>
      </c>
      <c r="T28" s="23">
        <f t="shared" si="6"/>
        <v>93.1</v>
      </c>
      <c r="U28" s="26"/>
      <c r="V28" s="26"/>
      <c r="W28" s="30"/>
    </row>
    <row r="29" spans="1:23" s="22" customFormat="1" ht="18.75" customHeight="1">
      <c r="A29" s="38">
        <v>21</v>
      </c>
      <c r="B29" s="59" t="s">
        <v>43</v>
      </c>
      <c r="C29" s="39">
        <v>5</v>
      </c>
      <c r="D29" s="55">
        <v>28036</v>
      </c>
      <c r="E29" s="50"/>
      <c r="F29" s="50">
        <v>1</v>
      </c>
      <c r="G29" s="50"/>
      <c r="H29" s="50"/>
      <c r="I29" s="50"/>
      <c r="J29" s="50"/>
      <c r="K29" s="43">
        <v>19354</v>
      </c>
      <c r="L29" s="40">
        <f t="shared" si="7"/>
        <v>1.449</v>
      </c>
      <c r="M29" s="43">
        <f t="shared" si="8"/>
        <v>28036</v>
      </c>
      <c r="N29" s="23">
        <f t="shared" si="0"/>
        <v>0</v>
      </c>
      <c r="O29" s="23">
        <f>ROUND(F29*M29/1000,1)+0.2</f>
        <v>28.2</v>
      </c>
      <c r="P29" s="23">
        <f t="shared" si="2"/>
        <v>0</v>
      </c>
      <c r="Q29" s="23">
        <f>ROUND(H29*M29/1000,1)</f>
        <v>0</v>
      </c>
      <c r="R29" s="23">
        <f t="shared" si="4"/>
        <v>0</v>
      </c>
      <c r="S29" s="23">
        <f t="shared" si="5"/>
        <v>0</v>
      </c>
      <c r="T29" s="23">
        <f t="shared" si="6"/>
        <v>28.2</v>
      </c>
      <c r="U29" s="26"/>
      <c r="V29" s="26"/>
      <c r="W29" s="30"/>
    </row>
    <row r="30" spans="1:23" s="22" customFormat="1" ht="15.75">
      <c r="A30" s="41">
        <v>22</v>
      </c>
      <c r="B30" s="59" t="s">
        <v>44</v>
      </c>
      <c r="C30" s="39">
        <v>5</v>
      </c>
      <c r="D30" s="55">
        <v>39865</v>
      </c>
      <c r="E30" s="50"/>
      <c r="F30" s="50"/>
      <c r="G30" s="50"/>
      <c r="H30" s="50"/>
      <c r="I30" s="50"/>
      <c r="J30" s="50"/>
      <c r="K30" s="43"/>
      <c r="L30" s="40"/>
      <c r="M30" s="43"/>
      <c r="N30" s="23">
        <f t="shared" si="0"/>
        <v>0</v>
      </c>
      <c r="O30" s="23"/>
      <c r="P30" s="23"/>
      <c r="Q30" s="23"/>
      <c r="R30" s="23"/>
      <c r="S30" s="23"/>
      <c r="T30" s="23"/>
      <c r="U30" s="26"/>
      <c r="V30" s="26"/>
      <c r="W30" s="30"/>
    </row>
    <row r="31" spans="1:23" s="22" customFormat="1" ht="15.75">
      <c r="A31" s="38">
        <v>23</v>
      </c>
      <c r="B31" s="59" t="s">
        <v>45</v>
      </c>
      <c r="C31" s="39">
        <v>5</v>
      </c>
      <c r="D31" s="55">
        <v>69021</v>
      </c>
      <c r="E31" s="50"/>
      <c r="F31" s="50"/>
      <c r="G31" s="50"/>
      <c r="H31" s="50"/>
      <c r="I31" s="50"/>
      <c r="J31" s="50"/>
      <c r="K31" s="43"/>
      <c r="L31" s="40"/>
      <c r="M31" s="43"/>
      <c r="N31" s="23">
        <f t="shared" si="0"/>
        <v>0</v>
      </c>
      <c r="O31" s="23"/>
      <c r="P31" s="23"/>
      <c r="Q31" s="23"/>
      <c r="R31" s="23"/>
      <c r="S31" s="23"/>
      <c r="T31" s="23"/>
      <c r="U31" s="26"/>
      <c r="V31" s="26"/>
      <c r="W31" s="30"/>
    </row>
    <row r="32" spans="1:23" s="22" customFormat="1" ht="18" customHeight="1">
      <c r="A32" s="41">
        <v>24</v>
      </c>
      <c r="B32" s="59" t="s">
        <v>46</v>
      </c>
      <c r="C32" s="39">
        <v>5</v>
      </c>
      <c r="D32" s="55">
        <v>20558</v>
      </c>
      <c r="E32" s="50">
        <v>6</v>
      </c>
      <c r="F32" s="50"/>
      <c r="G32" s="50"/>
      <c r="H32" s="50"/>
      <c r="I32" s="50"/>
      <c r="J32" s="50"/>
      <c r="K32" s="43">
        <v>19354</v>
      </c>
      <c r="L32" s="40">
        <f t="shared" si="7"/>
        <v>1.062</v>
      </c>
      <c r="M32" s="43">
        <f t="shared" si="8"/>
        <v>20558</v>
      </c>
      <c r="N32" s="23">
        <f t="shared" si="0"/>
        <v>123.3</v>
      </c>
      <c r="O32" s="23">
        <f t="shared" si="1"/>
        <v>0</v>
      </c>
      <c r="P32" s="23">
        <f t="shared" si="2"/>
        <v>0</v>
      </c>
      <c r="Q32" s="23">
        <f t="shared" si="3"/>
        <v>0</v>
      </c>
      <c r="R32" s="23">
        <f t="shared" si="4"/>
        <v>0</v>
      </c>
      <c r="S32" s="23">
        <f t="shared" si="5"/>
        <v>0</v>
      </c>
      <c r="T32" s="23">
        <f t="shared" si="6"/>
        <v>123.3</v>
      </c>
      <c r="U32" s="26"/>
      <c r="V32" s="26"/>
      <c r="W32" s="30"/>
    </row>
    <row r="33" spans="1:23" s="22" customFormat="1" ht="24" customHeight="1">
      <c r="A33" s="38">
        <v>25</v>
      </c>
      <c r="B33" s="59" t="s">
        <v>47</v>
      </c>
      <c r="C33" s="39">
        <v>5</v>
      </c>
      <c r="D33" s="55">
        <v>28308</v>
      </c>
      <c r="E33" s="50">
        <v>9</v>
      </c>
      <c r="F33" s="50"/>
      <c r="G33" s="50"/>
      <c r="H33" s="50"/>
      <c r="I33" s="50"/>
      <c r="J33" s="50"/>
      <c r="K33" s="43">
        <v>19354</v>
      </c>
      <c r="L33" s="40">
        <f t="shared" si="7"/>
        <v>1.463</v>
      </c>
      <c r="M33" s="43">
        <f t="shared" si="8"/>
        <v>28308</v>
      </c>
      <c r="N33" s="23">
        <f t="shared" si="0"/>
        <v>254.8</v>
      </c>
      <c r="O33" s="23">
        <f t="shared" si="1"/>
        <v>0</v>
      </c>
      <c r="P33" s="23">
        <f t="shared" si="2"/>
        <v>0</v>
      </c>
      <c r="Q33" s="23">
        <f t="shared" si="3"/>
        <v>0</v>
      </c>
      <c r="R33" s="23">
        <f t="shared" si="4"/>
        <v>0</v>
      </c>
      <c r="S33" s="23">
        <f t="shared" si="5"/>
        <v>0</v>
      </c>
      <c r="T33" s="23">
        <f t="shared" si="6"/>
        <v>254.8</v>
      </c>
      <c r="U33" s="26"/>
      <c r="V33" s="26"/>
      <c r="W33" s="30"/>
    </row>
    <row r="34" spans="1:23" s="22" customFormat="1" ht="37.5" customHeight="1">
      <c r="A34" s="41">
        <v>26</v>
      </c>
      <c r="B34" s="59" t="s">
        <v>48</v>
      </c>
      <c r="C34" s="39">
        <v>5</v>
      </c>
      <c r="D34" s="55">
        <v>49785</v>
      </c>
      <c r="E34" s="50"/>
      <c r="F34" s="50"/>
      <c r="G34" s="50"/>
      <c r="H34" s="50"/>
      <c r="I34" s="50"/>
      <c r="J34" s="50"/>
      <c r="K34" s="43"/>
      <c r="L34" s="40"/>
      <c r="M34" s="43"/>
      <c r="N34" s="23">
        <f t="shared" si="0"/>
        <v>0</v>
      </c>
      <c r="O34" s="23"/>
      <c r="P34" s="23"/>
      <c r="Q34" s="23"/>
      <c r="R34" s="23"/>
      <c r="S34" s="23"/>
      <c r="T34" s="23"/>
      <c r="U34" s="26"/>
      <c r="V34" s="26"/>
      <c r="W34" s="30"/>
    </row>
    <row r="35" spans="1:23" s="22" customFormat="1" ht="18.75" customHeight="1">
      <c r="A35" s="38">
        <v>27</v>
      </c>
      <c r="B35" s="59" t="s">
        <v>49</v>
      </c>
      <c r="C35" s="39">
        <v>5</v>
      </c>
      <c r="D35" s="55">
        <v>47273</v>
      </c>
      <c r="E35" s="50">
        <v>4</v>
      </c>
      <c r="F35" s="50"/>
      <c r="G35" s="50"/>
      <c r="H35" s="50"/>
      <c r="I35" s="50"/>
      <c r="J35" s="50"/>
      <c r="K35" s="43">
        <v>19354</v>
      </c>
      <c r="L35" s="40">
        <f t="shared" si="7"/>
        <v>2.443</v>
      </c>
      <c r="M35" s="43">
        <f t="shared" si="8"/>
        <v>47273</v>
      </c>
      <c r="N35" s="23">
        <f t="shared" si="0"/>
        <v>189.1</v>
      </c>
      <c r="O35" s="23">
        <f t="shared" si="1"/>
        <v>0</v>
      </c>
      <c r="P35" s="23">
        <f t="shared" si="2"/>
        <v>0</v>
      </c>
      <c r="Q35" s="23">
        <f t="shared" si="3"/>
        <v>0</v>
      </c>
      <c r="R35" s="23">
        <f t="shared" si="4"/>
        <v>0</v>
      </c>
      <c r="S35" s="23">
        <f t="shared" si="5"/>
        <v>0</v>
      </c>
      <c r="T35" s="23">
        <f t="shared" si="6"/>
        <v>189.1</v>
      </c>
      <c r="U35" s="26"/>
      <c r="V35" s="26"/>
      <c r="W35" s="30"/>
    </row>
    <row r="36" spans="1:23" s="22" customFormat="1" ht="32.25" customHeight="1">
      <c r="A36" s="41">
        <v>28</v>
      </c>
      <c r="B36" s="59" t="s">
        <v>50</v>
      </c>
      <c r="C36" s="39">
        <v>5</v>
      </c>
      <c r="D36" s="55">
        <v>54484</v>
      </c>
      <c r="E36" s="50"/>
      <c r="F36" s="50"/>
      <c r="G36" s="50"/>
      <c r="H36" s="50"/>
      <c r="I36" s="50"/>
      <c r="J36" s="50"/>
      <c r="K36" s="43"/>
      <c r="L36" s="40"/>
      <c r="M36" s="43"/>
      <c r="N36" s="23">
        <f t="shared" si="0"/>
        <v>0</v>
      </c>
      <c r="O36" s="23"/>
      <c r="P36" s="23"/>
      <c r="Q36" s="23"/>
      <c r="R36" s="23"/>
      <c r="S36" s="23"/>
      <c r="T36" s="23"/>
      <c r="U36" s="26"/>
      <c r="V36" s="26"/>
      <c r="W36" s="30"/>
    </row>
    <row r="37" spans="1:23" s="22" customFormat="1" ht="31.5">
      <c r="A37" s="38">
        <v>29</v>
      </c>
      <c r="B37" s="59" t="s">
        <v>51</v>
      </c>
      <c r="C37" s="39">
        <v>5</v>
      </c>
      <c r="D37" s="55">
        <v>29010</v>
      </c>
      <c r="E37" s="50">
        <v>6</v>
      </c>
      <c r="F37" s="50"/>
      <c r="G37" s="50"/>
      <c r="H37" s="50"/>
      <c r="I37" s="50"/>
      <c r="J37" s="50"/>
      <c r="K37" s="43">
        <v>19354</v>
      </c>
      <c r="L37" s="40">
        <f t="shared" si="7"/>
        <v>1.499</v>
      </c>
      <c r="M37" s="43">
        <f t="shared" si="8"/>
        <v>29010</v>
      </c>
      <c r="N37" s="23">
        <f t="shared" si="0"/>
        <v>174.1</v>
      </c>
      <c r="O37" s="23">
        <f t="shared" si="1"/>
        <v>0</v>
      </c>
      <c r="P37" s="23">
        <f t="shared" si="2"/>
        <v>0</v>
      </c>
      <c r="Q37" s="23">
        <f t="shared" si="3"/>
        <v>0</v>
      </c>
      <c r="R37" s="23">
        <f t="shared" si="4"/>
        <v>0</v>
      </c>
      <c r="S37" s="23">
        <f t="shared" si="5"/>
        <v>0</v>
      </c>
      <c r="T37" s="23">
        <f t="shared" si="6"/>
        <v>174.1</v>
      </c>
      <c r="U37" s="26"/>
      <c r="V37" s="26"/>
      <c r="W37" s="30"/>
    </row>
    <row r="38" spans="1:23" s="22" customFormat="1" ht="15.75">
      <c r="A38" s="41">
        <v>30</v>
      </c>
      <c r="B38" s="59" t="s">
        <v>52</v>
      </c>
      <c r="C38" s="39">
        <v>5</v>
      </c>
      <c r="D38" s="55">
        <v>22486</v>
      </c>
      <c r="E38" s="50"/>
      <c r="F38" s="50"/>
      <c r="G38" s="50"/>
      <c r="H38" s="50"/>
      <c r="I38" s="50"/>
      <c r="J38" s="50"/>
      <c r="K38" s="43">
        <v>19354</v>
      </c>
      <c r="L38" s="40">
        <f t="shared" si="7"/>
        <v>1.162</v>
      </c>
      <c r="M38" s="43">
        <f t="shared" si="8"/>
        <v>22486</v>
      </c>
      <c r="N38" s="23">
        <f t="shared" si="0"/>
        <v>0</v>
      </c>
      <c r="O38" s="23">
        <f t="shared" si="1"/>
        <v>0</v>
      </c>
      <c r="P38" s="23">
        <f t="shared" si="2"/>
        <v>0</v>
      </c>
      <c r="Q38" s="23">
        <f t="shared" si="3"/>
        <v>0</v>
      </c>
      <c r="R38" s="23">
        <f t="shared" si="4"/>
        <v>0</v>
      </c>
      <c r="S38" s="23">
        <f t="shared" si="5"/>
        <v>0</v>
      </c>
      <c r="T38" s="23">
        <f t="shared" si="6"/>
        <v>0</v>
      </c>
      <c r="U38" s="26"/>
      <c r="V38" s="26"/>
      <c r="W38" s="30"/>
    </row>
    <row r="39" spans="1:23" s="22" customFormat="1" ht="15.75">
      <c r="A39" s="38">
        <v>31</v>
      </c>
      <c r="B39" s="59" t="s">
        <v>53</v>
      </c>
      <c r="C39" s="39">
        <v>5</v>
      </c>
      <c r="D39" s="55">
        <v>37137</v>
      </c>
      <c r="E39" s="50"/>
      <c r="F39" s="50"/>
      <c r="G39" s="50"/>
      <c r="H39" s="50"/>
      <c r="I39" s="50"/>
      <c r="J39" s="50"/>
      <c r="K39" s="43"/>
      <c r="L39" s="40"/>
      <c r="M39" s="43"/>
      <c r="N39" s="23">
        <f t="shared" si="0"/>
        <v>0</v>
      </c>
      <c r="O39" s="23"/>
      <c r="P39" s="23"/>
      <c r="Q39" s="23"/>
      <c r="R39" s="23"/>
      <c r="S39" s="23"/>
      <c r="T39" s="23"/>
      <c r="U39" s="26"/>
      <c r="V39" s="26"/>
      <c r="W39" s="30"/>
    </row>
    <row r="40" spans="1:23" s="22" customFormat="1" ht="18.75" customHeight="1">
      <c r="A40" s="41">
        <v>32</v>
      </c>
      <c r="B40" s="59" t="s">
        <v>54</v>
      </c>
      <c r="C40" s="39">
        <v>5</v>
      </c>
      <c r="D40" s="55">
        <v>11937</v>
      </c>
      <c r="E40" s="50">
        <v>4</v>
      </c>
      <c r="F40" s="50"/>
      <c r="G40" s="50"/>
      <c r="H40" s="50"/>
      <c r="I40" s="50"/>
      <c r="J40" s="50"/>
      <c r="K40" s="43">
        <v>19354</v>
      </c>
      <c r="L40" s="40">
        <f t="shared" si="7"/>
        <v>0.617</v>
      </c>
      <c r="M40" s="43">
        <f t="shared" si="8"/>
        <v>11937</v>
      </c>
      <c r="N40" s="23">
        <f>ROUND(E40*M40/1000,1)+0.1</f>
        <v>47.800000000000004</v>
      </c>
      <c r="O40" s="23">
        <f t="shared" si="1"/>
        <v>0</v>
      </c>
      <c r="P40" s="23">
        <f t="shared" si="2"/>
        <v>0</v>
      </c>
      <c r="Q40" s="23">
        <f t="shared" si="3"/>
        <v>0</v>
      </c>
      <c r="R40" s="23">
        <f t="shared" si="4"/>
        <v>0</v>
      </c>
      <c r="S40" s="23">
        <f t="shared" si="5"/>
        <v>0</v>
      </c>
      <c r="T40" s="23">
        <f t="shared" si="6"/>
        <v>47.800000000000004</v>
      </c>
      <c r="U40" s="26"/>
      <c r="V40" s="26"/>
      <c r="W40" s="30"/>
    </row>
    <row r="41" spans="1:23" s="22" customFormat="1" ht="15.75" customHeight="1">
      <c r="A41" s="38">
        <v>33</v>
      </c>
      <c r="B41" s="59" t="s">
        <v>55</v>
      </c>
      <c r="C41" s="39">
        <v>5</v>
      </c>
      <c r="D41" s="55">
        <v>10685</v>
      </c>
      <c r="E41" s="50">
        <v>8</v>
      </c>
      <c r="F41" s="50">
        <v>1</v>
      </c>
      <c r="G41" s="50"/>
      <c r="H41" s="50"/>
      <c r="I41" s="50"/>
      <c r="J41" s="50"/>
      <c r="K41" s="43">
        <v>19354</v>
      </c>
      <c r="L41" s="40">
        <f t="shared" si="7"/>
        <v>0.552</v>
      </c>
      <c r="M41" s="43">
        <f t="shared" si="8"/>
        <v>10685</v>
      </c>
      <c r="N41" s="23">
        <f>ROUND(E41*M41/1000,1)-0.1</f>
        <v>85.4</v>
      </c>
      <c r="O41" s="23">
        <f t="shared" si="1"/>
        <v>10.7</v>
      </c>
      <c r="P41" s="23">
        <f t="shared" si="2"/>
        <v>0</v>
      </c>
      <c r="Q41" s="23">
        <f t="shared" si="3"/>
        <v>0</v>
      </c>
      <c r="R41" s="23">
        <f t="shared" si="4"/>
        <v>0</v>
      </c>
      <c r="S41" s="23">
        <f t="shared" si="5"/>
        <v>0</v>
      </c>
      <c r="T41" s="23">
        <f t="shared" si="6"/>
        <v>96.10000000000001</v>
      </c>
      <c r="U41" s="26"/>
      <c r="V41" s="26"/>
      <c r="W41" s="30"/>
    </row>
    <row r="42" spans="1:23" s="22" customFormat="1" ht="15.75" customHeight="1">
      <c r="A42" s="41">
        <v>34</v>
      </c>
      <c r="B42" s="59" t="s">
        <v>56</v>
      </c>
      <c r="C42" s="39">
        <v>5</v>
      </c>
      <c r="D42" s="55">
        <v>8731</v>
      </c>
      <c r="E42" s="50">
        <v>16</v>
      </c>
      <c r="F42" s="50"/>
      <c r="G42" s="50"/>
      <c r="H42" s="50"/>
      <c r="I42" s="50"/>
      <c r="J42" s="50"/>
      <c r="K42" s="43">
        <v>19354</v>
      </c>
      <c r="L42" s="40">
        <f t="shared" si="7"/>
        <v>0.451</v>
      </c>
      <c r="M42" s="43">
        <f t="shared" si="8"/>
        <v>8731</v>
      </c>
      <c r="N42" s="23">
        <f t="shared" si="0"/>
        <v>139.7</v>
      </c>
      <c r="O42" s="23">
        <f t="shared" si="1"/>
        <v>0</v>
      </c>
      <c r="P42" s="23">
        <f t="shared" si="2"/>
        <v>0</v>
      </c>
      <c r="Q42" s="23">
        <f t="shared" si="3"/>
        <v>0</v>
      </c>
      <c r="R42" s="23">
        <f t="shared" si="4"/>
        <v>0</v>
      </c>
      <c r="S42" s="23">
        <f t="shared" si="5"/>
        <v>0</v>
      </c>
      <c r="T42" s="23">
        <f t="shared" si="6"/>
        <v>139.7</v>
      </c>
      <c r="U42" s="26"/>
      <c r="V42" s="26"/>
      <c r="W42" s="30"/>
    </row>
    <row r="43" spans="1:23" s="22" customFormat="1" ht="15.75" customHeight="1">
      <c r="A43" s="38">
        <v>35</v>
      </c>
      <c r="B43" s="59" t="s">
        <v>57</v>
      </c>
      <c r="C43" s="39">
        <v>5</v>
      </c>
      <c r="D43" s="55">
        <v>27775</v>
      </c>
      <c r="E43" s="50"/>
      <c r="F43" s="50"/>
      <c r="G43" s="50"/>
      <c r="H43" s="50"/>
      <c r="I43" s="50"/>
      <c r="J43" s="50"/>
      <c r="K43" s="43"/>
      <c r="L43" s="40"/>
      <c r="M43" s="43"/>
      <c r="N43" s="23">
        <f t="shared" si="0"/>
        <v>0</v>
      </c>
      <c r="O43" s="23"/>
      <c r="P43" s="23"/>
      <c r="Q43" s="23"/>
      <c r="R43" s="23"/>
      <c r="S43" s="23"/>
      <c r="T43" s="23"/>
      <c r="U43" s="26"/>
      <c r="V43" s="26"/>
      <c r="W43" s="30"/>
    </row>
    <row r="44" spans="1:23" s="22" customFormat="1" ht="15.75" customHeight="1">
      <c r="A44" s="41">
        <v>36</v>
      </c>
      <c r="B44" s="59" t="s">
        <v>58</v>
      </c>
      <c r="C44" s="39">
        <v>5</v>
      </c>
      <c r="D44" s="55">
        <v>47531</v>
      </c>
      <c r="E44" s="50"/>
      <c r="F44" s="50"/>
      <c r="G44" s="50"/>
      <c r="H44" s="50"/>
      <c r="I44" s="50"/>
      <c r="J44" s="50"/>
      <c r="K44" s="43"/>
      <c r="L44" s="40"/>
      <c r="M44" s="43"/>
      <c r="N44" s="23">
        <f t="shared" si="0"/>
        <v>0</v>
      </c>
      <c r="O44" s="23"/>
      <c r="P44" s="23"/>
      <c r="Q44" s="23"/>
      <c r="R44" s="23"/>
      <c r="S44" s="23"/>
      <c r="T44" s="23"/>
      <c r="U44" s="26"/>
      <c r="V44" s="26"/>
      <c r="W44" s="30"/>
    </row>
    <row r="45" spans="1:23" s="22" customFormat="1" ht="16.5" thickBot="1">
      <c r="A45" s="38">
        <v>37</v>
      </c>
      <c r="B45" s="60" t="s">
        <v>59</v>
      </c>
      <c r="C45" s="39">
        <v>5</v>
      </c>
      <c r="D45" s="56">
        <v>48969</v>
      </c>
      <c r="E45" s="50"/>
      <c r="F45" s="50"/>
      <c r="G45" s="50"/>
      <c r="H45" s="50"/>
      <c r="I45" s="50"/>
      <c r="J45" s="50"/>
      <c r="K45" s="43"/>
      <c r="L45" s="40"/>
      <c r="M45" s="43"/>
      <c r="N45" s="23">
        <f t="shared" si="0"/>
        <v>0</v>
      </c>
      <c r="O45" s="23"/>
      <c r="P45" s="23"/>
      <c r="Q45" s="23"/>
      <c r="R45" s="23"/>
      <c r="S45" s="23"/>
      <c r="T45" s="23"/>
      <c r="U45" s="26"/>
      <c r="V45" s="26"/>
      <c r="W45" s="30"/>
    </row>
    <row r="46" spans="1:22" s="22" customFormat="1" ht="16.5" thickBot="1">
      <c r="A46" s="32"/>
      <c r="B46" s="31" t="s">
        <v>22</v>
      </c>
      <c r="C46" s="33"/>
      <c r="D46" s="57"/>
      <c r="E46" s="54">
        <f aca="true" t="shared" si="9" ref="E46:J46">SUM(E9:E45)</f>
        <v>363</v>
      </c>
      <c r="F46" s="54">
        <f t="shared" si="9"/>
        <v>3</v>
      </c>
      <c r="G46" s="54">
        <f t="shared" si="9"/>
        <v>0</v>
      </c>
      <c r="H46" s="54">
        <f t="shared" si="9"/>
        <v>128</v>
      </c>
      <c r="I46" s="54">
        <f t="shared" si="9"/>
        <v>3</v>
      </c>
      <c r="J46" s="54">
        <f t="shared" si="9"/>
        <v>0</v>
      </c>
      <c r="K46" s="29"/>
      <c r="L46" s="46"/>
      <c r="M46" s="29"/>
      <c r="N46" s="23">
        <f aca="true" t="shared" si="10" ref="N46:T46">SUM(N9:N45)</f>
        <v>3778.9</v>
      </c>
      <c r="O46" s="23">
        <f t="shared" si="10"/>
        <v>45.7</v>
      </c>
      <c r="P46" s="23">
        <f t="shared" si="10"/>
        <v>0</v>
      </c>
      <c r="Q46" s="23">
        <f t="shared" si="10"/>
        <v>804.0999999999999</v>
      </c>
      <c r="R46" s="23">
        <f t="shared" si="10"/>
        <v>18.4</v>
      </c>
      <c r="S46" s="23">
        <f t="shared" si="10"/>
        <v>0</v>
      </c>
      <c r="T46" s="23">
        <f t="shared" si="10"/>
        <v>4647.1</v>
      </c>
      <c r="U46" s="26"/>
      <c r="V46" s="26"/>
    </row>
    <row r="47" spans="1:22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7"/>
      <c r="K47" s="35"/>
      <c r="L47" s="8"/>
      <c r="M47" s="8"/>
      <c r="T47" s="24"/>
      <c r="U47" s="25"/>
      <c r="V47" s="25"/>
    </row>
    <row r="48" spans="1:22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U48" s="25"/>
      <c r="V48" s="25"/>
    </row>
    <row r="49" spans="1:22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U49" s="25"/>
      <c r="V49" s="25"/>
    </row>
    <row r="50" spans="1:22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U50" s="25"/>
      <c r="V50" s="25"/>
    </row>
    <row r="51" spans="1:22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U51" s="25"/>
      <c r="V51" s="25"/>
    </row>
    <row r="52" spans="1:22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M52" s="11"/>
      <c r="U52" s="25"/>
      <c r="V52" s="25"/>
    </row>
    <row r="53" spans="1:22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M53" s="11"/>
      <c r="U53" s="25"/>
      <c r="V53" s="25"/>
    </row>
    <row r="54" spans="1:22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M54" s="11"/>
      <c r="U54" s="25"/>
      <c r="V54" s="25"/>
    </row>
    <row r="55" spans="1:22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U55" s="25"/>
      <c r="V55" s="25"/>
    </row>
    <row r="56" spans="1:22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U56" s="25"/>
      <c r="V56" s="25"/>
    </row>
    <row r="57" spans="1:22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U57" s="25"/>
      <c r="V57" s="25"/>
    </row>
    <row r="58" spans="1:22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U58" s="25"/>
      <c r="V58" s="25"/>
    </row>
    <row r="59" spans="1:22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U59" s="25"/>
      <c r="V59" s="25"/>
    </row>
    <row r="60" spans="1:22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U60" s="25"/>
      <c r="V60" s="25"/>
    </row>
    <row r="61" spans="1:22" s="15" customFormat="1" ht="16.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36"/>
      <c r="L61" s="45"/>
      <c r="M61" s="36"/>
      <c r="U61" s="27"/>
      <c r="V61" s="27"/>
    </row>
    <row r="62" spans="1:13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  <c r="M108" s="11"/>
    </row>
  </sheetData>
  <sheetProtection/>
  <mergeCells count="22">
    <mergeCell ref="T6:T7"/>
    <mergeCell ref="N6:P6"/>
    <mergeCell ref="Q6:S6"/>
    <mergeCell ref="D4:D8"/>
    <mergeCell ref="K4:K8"/>
    <mergeCell ref="C2:L2"/>
    <mergeCell ref="C3:L3"/>
    <mergeCell ref="A61:J61"/>
    <mergeCell ref="E6:J6"/>
    <mergeCell ref="M4:M8"/>
    <mergeCell ref="A4:A8"/>
    <mergeCell ref="B7:B8"/>
    <mergeCell ref="B4:B6"/>
    <mergeCell ref="L4:L8"/>
    <mergeCell ref="E5:G5"/>
    <mergeCell ref="H5:J5"/>
    <mergeCell ref="C4:C8"/>
    <mergeCell ref="V6:V8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2023-05-04T08:39:44Z</cp:lastPrinted>
  <dcterms:created xsi:type="dcterms:W3CDTF">2005-01-25T12:19:56Z</dcterms:created>
  <dcterms:modified xsi:type="dcterms:W3CDTF">2023-05-10T12:17:07Z</dcterms:modified>
  <cp:category/>
  <cp:version/>
  <cp:contentType/>
  <cp:contentStatus/>
</cp:coreProperties>
</file>