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'Образование'!$A$1:$AC$12</definedName>
  </definedNames>
  <calcPr fullCalcOnLoad="1"/>
</workbook>
</file>

<file path=xl/sharedStrings.xml><?xml version="1.0" encoding="utf-8"?>
<sst xmlns="http://schemas.openxmlformats.org/spreadsheetml/2006/main" count="53" uniqueCount="34">
  <si>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</si>
  <si>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</si>
  <si>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</si>
  <si>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</si>
  <si>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</si>
  <si>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</si>
  <si>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</si>
  <si>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</si>
  <si>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</si>
  <si>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</si>
  <si>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</si>
  <si>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</si>
  <si>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</si>
  <si>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</si>
  <si>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</si>
  <si>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</si>
  <si>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</si>
  <si>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</si>
  <si>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</si>
  <si>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</si>
  <si>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</si>
  <si>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</si>
  <si>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</si>
  <si>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</si>
  <si>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</si>
  <si>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</si>
  <si>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 xml:space="preserve">2023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</si>
  <si>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МБОУ Ильинская СОШ</t>
  </si>
  <si>
    <t>МБОУ Какичевская ООШ</t>
  </si>
  <si>
    <t>МБОУ Погореловская ООШ</t>
  </si>
  <si>
    <t>Отраслевые  корректирующие коэффициенты к расходам на оплату труда в базовом нормативе затрат, непосредственно связанных с оказанием муниципальной услуги, учитывающие особенности предоставления муниципальной услуги обучающимся от 1 года до 3-х лет и обучающимся с ОВЗ в возрасте от 3-х до 8 лет</t>
  </si>
  <si>
    <t>Отраслевые  корректирующие коэффициенты к расходам на оплату труда в базовом нормативе затрат, учитывающие  режим работы дошкольных групп</t>
  </si>
  <si>
    <t>Приложение №3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</si>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</sst>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0" fontId="10" fillId="33" borderId="10" xfId="0" applyFont="1" applyFill="1" applyBorder="1" applyAlignment="1">
      <alignment wrapText="1"/>
    </xf>
    <xf numFmtId="0" fontId="7" fillId="33" borderId="11" xfId="55" applyFont="1" applyFill="1" applyBorder="1" applyAlignment="1">
      <alignment horizontal="center" wrapText="1"/>
      <protection/>
    </xf>
    <xf numFmtId="182" fontId="10" fillId="33" borderId="12" xfId="55" applyNumberFormat="1" applyFont="1" applyFill="1" applyBorder="1" applyAlignment="1">
      <alignment horizontal="center" wrapText="1"/>
      <protection/>
    </xf>
    <xf numFmtId="0" fontId="10" fillId="33" borderId="13" xfId="0" applyFont="1" applyFill="1" applyBorder="1" applyAlignment="1">
      <alignment wrapText="1"/>
    </xf>
    <xf numFmtId="0" fontId="7" fillId="33" borderId="13" xfId="55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3" fontId="10" fillId="33" borderId="14" xfId="55" applyNumberFormat="1" applyFont="1" applyFill="1" applyBorder="1" applyAlignment="1">
      <alignment horizontal="center" wrapText="1"/>
      <protection/>
    </xf>
    <xf numFmtId="180" fontId="10" fillId="33" borderId="10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0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1" fontId="7" fillId="33" borderId="15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vertical="center"/>
      <protection/>
    </xf>
    <xf numFmtId="0" fontId="6" fillId="33" borderId="16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wrapText="1"/>
      <protection/>
    </xf>
    <xf numFmtId="2" fontId="10" fillId="33" borderId="10" xfId="55" applyNumberFormat="1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wrapText="1"/>
      <protection/>
    </xf>
    <xf numFmtId="182" fontId="10" fillId="33" borderId="11" xfId="0" applyNumberFormat="1" applyFont="1" applyFill="1" applyBorder="1" applyAlignment="1">
      <alignment horizontal="center" wrapText="1"/>
    </xf>
    <xf numFmtId="3" fontId="10" fillId="33" borderId="11" xfId="0" applyNumberFormat="1" applyFont="1" applyFill="1" applyBorder="1" applyAlignment="1">
      <alignment horizontal="center" wrapText="1"/>
    </xf>
    <xf numFmtId="0" fontId="10" fillId="33" borderId="11" xfId="55" applyFont="1" applyFill="1" applyBorder="1" applyAlignment="1">
      <alignment horizontal="center" wrapText="1"/>
      <protection/>
    </xf>
    <xf numFmtId="180" fontId="10" fillId="33" borderId="0" xfId="55" applyNumberFormat="1" applyFont="1" applyFill="1" applyAlignment="1">
      <alignment horizontal="center" wrapText="1"/>
      <protection/>
    </xf>
    <xf numFmtId="176" fontId="10" fillId="33" borderId="11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wrapText="1"/>
      <protection/>
    </xf>
    <xf numFmtId="180" fontId="10" fillId="33" borderId="0" xfId="55" applyNumberFormat="1" applyFont="1" applyFill="1" applyAlignment="1">
      <alignment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10" fillId="0" borderId="11" xfId="55" applyNumberFormat="1" applyFont="1" applyFill="1" applyBorder="1" applyAlignment="1">
      <alignment horizontal="center" wrapText="1"/>
      <protection/>
    </xf>
    <xf numFmtId="0" fontId="10" fillId="0" borderId="14" xfId="55" applyFont="1" applyFill="1" applyBorder="1" applyAlignment="1">
      <alignment horizontal="center" wrapText="1"/>
      <protection/>
    </xf>
    <xf numFmtId="1" fontId="10" fillId="0" borderId="10" xfId="55" applyNumberFormat="1" applyFont="1" applyFill="1" applyBorder="1" applyAlignment="1">
      <alignment horizontal="center" wrapText="1"/>
      <protection/>
    </xf>
    <xf numFmtId="1" fontId="10" fillId="0" borderId="14" xfId="55" applyNumberFormat="1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vertical="center" wrapText="1"/>
      <protection/>
    </xf>
    <xf numFmtId="0" fontId="9" fillId="33" borderId="11" xfId="55" applyFont="1" applyFill="1" applyBorder="1" applyAlignment="1">
      <alignment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0" fontId="9" fillId="33" borderId="17" xfId="55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77" fontId="9" fillId="33" borderId="13" xfId="55" applyNumberFormat="1" applyFont="1" applyFill="1" applyBorder="1" applyAlignment="1">
      <alignment horizontal="center" vertical="center" wrapText="1"/>
      <protection/>
    </xf>
    <xf numFmtId="177" fontId="9" fillId="33" borderId="11" xfId="55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18" xfId="55" applyNumberFormat="1" applyFont="1" applyFill="1" applyBorder="1" applyAlignment="1">
      <alignment horizontal="center" vertical="center" wrapText="1"/>
      <protection/>
    </xf>
    <xf numFmtId="180" fontId="9" fillId="33" borderId="20" xfId="0" applyNumberFormat="1" applyFont="1" applyFill="1" applyBorder="1" applyAlignment="1">
      <alignment horizontal="center" vertical="center" wrapText="1"/>
    </xf>
    <xf numFmtId="180" fontId="9" fillId="33" borderId="21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0" fontId="6" fillId="33" borderId="16" xfId="55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2" fontId="9" fillId="33" borderId="13" xfId="55" applyNumberFormat="1" applyFont="1" applyFill="1" applyBorder="1" applyAlignment="1">
      <alignment horizontal="center" vertical="center" wrapText="1"/>
      <protection/>
    </xf>
    <xf numFmtId="2" fontId="9" fillId="33" borderId="24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view="pageBreakPreview" zoomScale="49" zoomScaleNormal="71" zoomScaleSheetLayoutView="49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32.281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46.8515625" style="1" customWidth="1"/>
    <col min="8" max="8" width="26.00390625" style="1" customWidth="1"/>
    <col min="9" max="9" width="28.00390625" style="1" customWidth="1"/>
    <col min="10" max="17" width="26.00390625" style="1" customWidth="1"/>
    <col min="18" max="20" width="27.8515625" style="1" customWidth="1"/>
    <col min="21" max="21" width="27.28125" style="1" customWidth="1"/>
    <col min="22" max="22" width="21.57421875" style="1" customWidth="1"/>
    <col min="23" max="23" width="17.421875" style="1" customWidth="1"/>
    <col min="24" max="24" width="18.28125" style="1" customWidth="1"/>
    <col min="25" max="25" width="31.8515625" style="1" customWidth="1"/>
    <col min="26" max="26" width="26.140625" style="1" customWidth="1"/>
    <col min="27" max="27" width="24.00390625" style="1" customWidth="1"/>
    <col min="28" max="28" width="26.00390625" style="1" customWidth="1"/>
    <col min="29" max="29" width="21.140625" style="1" customWidth="1"/>
    <col min="30" max="30" width="18.57421875" style="1" customWidth="1"/>
    <col min="31" max="16384" width="9.140625" style="1" customWidth="1"/>
  </cols>
  <sheetData>
    <row r="1" spans="1:24" s="10" customFormat="1" ht="18.75">
      <c r="A1" s="81"/>
      <c r="B1" s="81"/>
      <c r="C1" s="81"/>
      <c r="D1" s="81"/>
      <c r="H1" s="11" t="s">
        <v>32</v>
      </c>
      <c r="U1" s="12"/>
      <c r="V1" s="12"/>
      <c r="W1" s="12"/>
      <c r="X1" s="12"/>
    </row>
    <row r="2" spans="1:24" s="10" customFormat="1" ht="125.25" customHeight="1">
      <c r="A2" s="13"/>
      <c r="B2" s="91" t="s">
        <v>26</v>
      </c>
      <c r="C2" s="91"/>
      <c r="D2" s="91"/>
      <c r="E2" s="91"/>
      <c r="F2" s="91"/>
      <c r="G2" s="91"/>
      <c r="H2" s="91"/>
      <c r="I2" s="41"/>
      <c r="J2" s="41"/>
      <c r="K2" s="41"/>
      <c r="U2" s="82"/>
      <c r="V2" s="82"/>
      <c r="W2" s="82"/>
      <c r="X2" s="82"/>
    </row>
    <row r="3" spans="1:30" s="38" customFormat="1" ht="112.5" customHeight="1">
      <c r="A3" s="64" t="s">
        <v>20</v>
      </c>
      <c r="B3" s="94" t="s">
        <v>5</v>
      </c>
      <c r="C3" s="63" t="s">
        <v>12</v>
      </c>
      <c r="D3" s="63"/>
      <c r="E3" s="63"/>
      <c r="F3" s="71" t="s">
        <v>22</v>
      </c>
      <c r="G3" s="72"/>
      <c r="H3" s="73"/>
      <c r="I3" s="85" t="s">
        <v>30</v>
      </c>
      <c r="J3" s="86"/>
      <c r="K3" s="87"/>
      <c r="L3" s="62" t="s">
        <v>18</v>
      </c>
      <c r="M3" s="62"/>
      <c r="N3" s="62"/>
      <c r="O3" s="62" t="s">
        <v>31</v>
      </c>
      <c r="P3" s="62"/>
      <c r="Q3" s="62"/>
      <c r="R3" s="62" t="s">
        <v>17</v>
      </c>
      <c r="S3" s="62"/>
      <c r="T3" s="62"/>
      <c r="U3" s="65" t="s">
        <v>23</v>
      </c>
      <c r="V3" s="66"/>
      <c r="W3" s="66"/>
      <c r="X3" s="67"/>
      <c r="Y3" s="64" t="s">
        <v>19</v>
      </c>
      <c r="Z3" s="62" t="s">
        <v>25</v>
      </c>
      <c r="AA3" s="62"/>
      <c r="AB3" s="62"/>
      <c r="AC3" s="62"/>
      <c r="AD3" s="61"/>
    </row>
    <row r="4" spans="1:30" s="38" customFormat="1" ht="177.75" customHeight="1">
      <c r="A4" s="64"/>
      <c r="B4" s="95"/>
      <c r="C4" s="83" t="s">
        <v>0</v>
      </c>
      <c r="D4" s="84"/>
      <c r="E4" s="39" t="s">
        <v>13</v>
      </c>
      <c r="F4" s="74"/>
      <c r="G4" s="75"/>
      <c r="H4" s="76"/>
      <c r="I4" s="88"/>
      <c r="J4" s="89"/>
      <c r="K4" s="90"/>
      <c r="L4" s="62"/>
      <c r="M4" s="62"/>
      <c r="N4" s="62"/>
      <c r="O4" s="62"/>
      <c r="P4" s="62"/>
      <c r="Q4" s="62"/>
      <c r="R4" s="62"/>
      <c r="S4" s="62"/>
      <c r="T4" s="62"/>
      <c r="U4" s="63" t="s">
        <v>0</v>
      </c>
      <c r="V4" s="63"/>
      <c r="W4" s="39" t="s">
        <v>3</v>
      </c>
      <c r="X4" s="58" t="s">
        <v>24</v>
      </c>
      <c r="Y4" s="64"/>
      <c r="Z4" s="63" t="s">
        <v>0</v>
      </c>
      <c r="AA4" s="63"/>
      <c r="AB4" s="39" t="s">
        <v>3</v>
      </c>
      <c r="AC4" s="58" t="s">
        <v>24</v>
      </c>
      <c r="AD4" s="61"/>
    </row>
    <row r="5" spans="1:30" s="38" customFormat="1" ht="120" customHeight="1">
      <c r="A5" s="92" t="s">
        <v>6</v>
      </c>
      <c r="B5" s="95"/>
      <c r="C5" s="68" t="s">
        <v>7</v>
      </c>
      <c r="D5" s="68" t="s">
        <v>8</v>
      </c>
      <c r="E5" s="68" t="s">
        <v>9</v>
      </c>
      <c r="F5" s="77" t="s">
        <v>14</v>
      </c>
      <c r="G5" s="78"/>
      <c r="H5" s="79" t="s">
        <v>15</v>
      </c>
      <c r="I5" s="68" t="s">
        <v>2</v>
      </c>
      <c r="J5" s="68" t="s">
        <v>1</v>
      </c>
      <c r="K5" s="68" t="s">
        <v>4</v>
      </c>
      <c r="L5" s="68" t="s">
        <v>2</v>
      </c>
      <c r="M5" s="68" t="s">
        <v>1</v>
      </c>
      <c r="N5" s="68" t="s">
        <v>4</v>
      </c>
      <c r="O5" s="68" t="s">
        <v>2</v>
      </c>
      <c r="P5" s="68" t="s">
        <v>1</v>
      </c>
      <c r="Q5" s="68" t="s">
        <v>4</v>
      </c>
      <c r="R5" s="68" t="s">
        <v>2</v>
      </c>
      <c r="S5" s="68" t="s">
        <v>1</v>
      </c>
      <c r="T5" s="68" t="s">
        <v>4</v>
      </c>
      <c r="U5" s="68" t="s">
        <v>2</v>
      </c>
      <c r="V5" s="68" t="s">
        <v>1</v>
      </c>
      <c r="W5" s="68" t="s">
        <v>4</v>
      </c>
      <c r="X5" s="59"/>
      <c r="Y5" s="64"/>
      <c r="Z5" s="68" t="s">
        <v>2</v>
      </c>
      <c r="AA5" s="68" t="s">
        <v>1</v>
      </c>
      <c r="AB5" s="68" t="s">
        <v>4</v>
      </c>
      <c r="AC5" s="59"/>
      <c r="AD5" s="61"/>
    </row>
    <row r="6" spans="1:29" s="38" customFormat="1" ht="206.25" customHeight="1">
      <c r="A6" s="93"/>
      <c r="B6" s="96"/>
      <c r="C6" s="69"/>
      <c r="D6" s="69"/>
      <c r="E6" s="69"/>
      <c r="F6" s="14" t="s">
        <v>16</v>
      </c>
      <c r="G6" s="60" t="s">
        <v>33</v>
      </c>
      <c r="H6" s="8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53"/>
      <c r="Y6" s="64"/>
      <c r="Z6" s="69"/>
      <c r="AA6" s="69"/>
      <c r="AB6" s="69"/>
      <c r="AC6" s="40"/>
    </row>
    <row r="7" spans="1:31" s="18" customFormat="1" ht="38.25" customHeight="1">
      <c r="A7" s="4" t="s">
        <v>10</v>
      </c>
      <c r="B7" s="5">
        <v>12</v>
      </c>
      <c r="C7" s="54">
        <v>11</v>
      </c>
      <c r="D7" s="54">
        <v>46</v>
      </c>
      <c r="E7" s="55">
        <v>26</v>
      </c>
      <c r="F7" s="15">
        <v>74744</v>
      </c>
      <c r="G7" s="15">
        <v>4897</v>
      </c>
      <c r="H7" s="15">
        <f>F7+G7</f>
        <v>79641</v>
      </c>
      <c r="I7" s="6">
        <v>1.394</v>
      </c>
      <c r="J7" s="6">
        <v>1</v>
      </c>
      <c r="K7" s="6">
        <v>3.141</v>
      </c>
      <c r="L7" s="6">
        <v>1.364</v>
      </c>
      <c r="M7" s="6">
        <v>1</v>
      </c>
      <c r="N7" s="46">
        <v>1</v>
      </c>
      <c r="O7" s="46">
        <v>1</v>
      </c>
      <c r="P7" s="46">
        <v>1</v>
      </c>
      <c r="Q7" s="46">
        <v>1</v>
      </c>
      <c r="R7" s="47">
        <f>ROUND(F7*(I7-1)+F7+F7*(L7-1)+G7*L7,1)</f>
        <v>138079.5</v>
      </c>
      <c r="S7" s="47">
        <f>ROUND(F7*(J7-1)+F7+F7*(M7-1)+G7*M7,0)</f>
        <v>79641</v>
      </c>
      <c r="T7" s="47">
        <f>ROUND(F7*(K7-1)+F7+F7*(N7-1)+G7*N7,0)</f>
        <v>239668</v>
      </c>
      <c r="U7" s="16">
        <f aca="true" t="shared" si="0" ref="U7:W11">ROUND(C7*R7/1000,1)</f>
        <v>1518.9</v>
      </c>
      <c r="V7" s="16">
        <f t="shared" si="0"/>
        <v>3663.5</v>
      </c>
      <c r="W7" s="16">
        <f t="shared" si="0"/>
        <v>6231.4</v>
      </c>
      <c r="X7" s="16">
        <f>SUM(U7:W7)</f>
        <v>11413.8</v>
      </c>
      <c r="Y7" s="48">
        <v>0.753</v>
      </c>
      <c r="Z7" s="16">
        <f>ROUND(U7*Y7,1)</f>
        <v>1143.7</v>
      </c>
      <c r="AA7" s="16">
        <v>2753.1</v>
      </c>
      <c r="AB7" s="16">
        <f>ROUND(W7*Y7,1)</f>
        <v>4692.2</v>
      </c>
      <c r="AC7" s="16">
        <f>SUM(Z7:AB7)</f>
        <v>8589</v>
      </c>
      <c r="AD7" s="17"/>
      <c r="AE7" s="51"/>
    </row>
    <row r="8" spans="1:31" s="18" customFormat="1" ht="37.5">
      <c r="A8" s="7" t="s">
        <v>11</v>
      </c>
      <c r="B8" s="8">
        <v>9</v>
      </c>
      <c r="C8" s="56"/>
      <c r="D8" s="56">
        <v>6</v>
      </c>
      <c r="E8" s="57"/>
      <c r="F8" s="15">
        <v>81377</v>
      </c>
      <c r="G8" s="15">
        <v>4059</v>
      </c>
      <c r="H8" s="15">
        <f>F8+G8</f>
        <v>85436</v>
      </c>
      <c r="I8" s="19"/>
      <c r="J8" s="19">
        <v>1</v>
      </c>
      <c r="K8" s="19"/>
      <c r="L8" s="19"/>
      <c r="M8" s="19">
        <v>3.333</v>
      </c>
      <c r="N8" s="19"/>
      <c r="O8" s="19"/>
      <c r="P8" s="19">
        <v>1</v>
      </c>
      <c r="Q8" s="19"/>
      <c r="R8" s="47"/>
      <c r="S8" s="47">
        <f>ROUND(F8*(J8-1)+F8+F8*(M8-1)+G8*M8+F8*(P8-1),0)</f>
        <v>284758</v>
      </c>
      <c r="T8" s="47"/>
      <c r="U8" s="44">
        <f t="shared" si="0"/>
        <v>0</v>
      </c>
      <c r="V8" s="16">
        <f t="shared" si="0"/>
        <v>1708.5</v>
      </c>
      <c r="W8" s="44">
        <f t="shared" si="0"/>
        <v>0</v>
      </c>
      <c r="X8" s="16">
        <f>SUM(U8:W8)</f>
        <v>1708.5</v>
      </c>
      <c r="Y8" s="50">
        <v>0.515</v>
      </c>
      <c r="Z8" s="16">
        <f>ROUND(U8*Y8,1)</f>
        <v>0</v>
      </c>
      <c r="AA8" s="16">
        <v>879.7</v>
      </c>
      <c r="AB8" s="16">
        <f>ROUND(W8*Y8,1)</f>
        <v>0</v>
      </c>
      <c r="AC8" s="16">
        <f>SUM(Z8:AB8)</f>
        <v>879.7</v>
      </c>
      <c r="AD8" s="17"/>
      <c r="AE8" s="51"/>
    </row>
    <row r="9" spans="1:31" s="18" customFormat="1" ht="27" customHeight="1">
      <c r="A9" s="7" t="s">
        <v>27</v>
      </c>
      <c r="B9" s="8">
        <v>10</v>
      </c>
      <c r="C9" s="56"/>
      <c r="D9" s="56">
        <v>19</v>
      </c>
      <c r="E9" s="57"/>
      <c r="F9" s="15">
        <v>81377</v>
      </c>
      <c r="G9" s="15">
        <v>4059</v>
      </c>
      <c r="H9" s="15">
        <f>F9+G9</f>
        <v>85436</v>
      </c>
      <c r="I9" s="19"/>
      <c r="J9" s="19">
        <v>1</v>
      </c>
      <c r="K9" s="19"/>
      <c r="L9" s="19"/>
      <c r="M9" s="19">
        <v>1.053</v>
      </c>
      <c r="N9" s="19"/>
      <c r="O9" s="19"/>
      <c r="P9" s="19">
        <v>1.067</v>
      </c>
      <c r="Q9" s="19"/>
      <c r="R9" s="47"/>
      <c r="S9" s="47">
        <f>ROUND(F9*(J9-1)+F9+F9*(M9-1)+G9*M9+F9*(P9-1),0)</f>
        <v>95416</v>
      </c>
      <c r="T9" s="47"/>
      <c r="U9" s="44">
        <f>ROUND(C9*R9/1000,1)</f>
        <v>0</v>
      </c>
      <c r="V9" s="16">
        <v>1831.2</v>
      </c>
      <c r="W9" s="44">
        <f>ROUND(E9*T9/1000,1)</f>
        <v>0</v>
      </c>
      <c r="X9" s="16">
        <f>SUM(U9:W9)</f>
        <v>1831.2</v>
      </c>
      <c r="Y9" s="50">
        <v>1</v>
      </c>
      <c r="Z9" s="16">
        <f>ROUND(U9*Y9,1)</f>
        <v>0</v>
      </c>
      <c r="AA9" s="16">
        <f>ROUND(V9*Y9,1)</f>
        <v>1831.2</v>
      </c>
      <c r="AB9" s="16">
        <f>ROUND(W9*Y9,1)</f>
        <v>0</v>
      </c>
      <c r="AC9" s="16">
        <f>SUM(Z9:AB9)</f>
        <v>1831.2</v>
      </c>
      <c r="AD9" s="17"/>
      <c r="AE9" s="51"/>
    </row>
    <row r="10" spans="1:31" s="18" customFormat="1" ht="27" customHeight="1">
      <c r="A10" s="45" t="s">
        <v>28</v>
      </c>
      <c r="B10" s="8">
        <v>10</v>
      </c>
      <c r="C10" s="56"/>
      <c r="D10" s="56">
        <v>15</v>
      </c>
      <c r="E10" s="57"/>
      <c r="F10" s="15">
        <v>81377</v>
      </c>
      <c r="G10" s="15">
        <v>4059</v>
      </c>
      <c r="H10" s="15">
        <f>F10+G10</f>
        <v>85436</v>
      </c>
      <c r="I10" s="19"/>
      <c r="J10" s="19">
        <v>1</v>
      </c>
      <c r="K10" s="19"/>
      <c r="L10" s="19"/>
      <c r="M10" s="19">
        <v>1.333</v>
      </c>
      <c r="N10" s="19"/>
      <c r="O10" s="19"/>
      <c r="P10" s="19">
        <v>1.067</v>
      </c>
      <c r="Q10" s="19"/>
      <c r="R10" s="47"/>
      <c r="S10" s="47">
        <f>ROUND(F10*(J10-1)+F10+F10*(M10-1)+G10*M10+F10*(P10-1),0)</f>
        <v>119338</v>
      </c>
      <c r="T10" s="47"/>
      <c r="U10" s="44">
        <f>ROUND(C10*R10/1000,1)</f>
        <v>0</v>
      </c>
      <c r="V10" s="16">
        <f t="shared" si="0"/>
        <v>1790.1</v>
      </c>
      <c r="W10" s="44">
        <f>ROUND(E10*T10/1000,1)</f>
        <v>0</v>
      </c>
      <c r="X10" s="16">
        <f>SUM(U10:W10)</f>
        <v>1790.1</v>
      </c>
      <c r="Y10" s="50">
        <v>0.952</v>
      </c>
      <c r="Z10" s="16">
        <f>ROUND(U10*Y10,1)</f>
        <v>0</v>
      </c>
      <c r="AA10" s="16">
        <v>1703.6</v>
      </c>
      <c r="AB10" s="16">
        <f>ROUND(W10*Y10,1)</f>
        <v>0</v>
      </c>
      <c r="AC10" s="16">
        <f>SUM(Z10:AB10)</f>
        <v>1703.6</v>
      </c>
      <c r="AD10" s="17"/>
      <c r="AE10" s="51"/>
    </row>
    <row r="11" spans="1:31" s="18" customFormat="1" ht="45.75" customHeight="1">
      <c r="A11" s="45" t="s">
        <v>29</v>
      </c>
      <c r="B11" s="8">
        <v>9</v>
      </c>
      <c r="C11" s="56"/>
      <c r="D11" s="56">
        <v>12</v>
      </c>
      <c r="E11" s="57"/>
      <c r="F11" s="15">
        <v>81377</v>
      </c>
      <c r="G11" s="15">
        <v>4059</v>
      </c>
      <c r="H11" s="15">
        <f>F11+G11</f>
        <v>85436</v>
      </c>
      <c r="I11" s="19"/>
      <c r="J11" s="19">
        <v>1</v>
      </c>
      <c r="K11" s="19"/>
      <c r="L11" s="19"/>
      <c r="M11" s="19">
        <v>1.667</v>
      </c>
      <c r="N11" s="19"/>
      <c r="O11" s="19"/>
      <c r="P11" s="19">
        <v>1</v>
      </c>
      <c r="Q11" s="19"/>
      <c r="R11" s="47"/>
      <c r="S11" s="47">
        <f>ROUND(F11*(J11-1)+F11+F11*(M11-1)+G11*M11+F11*(P11-1),0)</f>
        <v>142422</v>
      </c>
      <c r="T11" s="47"/>
      <c r="U11" s="44">
        <f>ROUND(C11*R11/1000,1)</f>
        <v>0</v>
      </c>
      <c r="V11" s="16">
        <f t="shared" si="0"/>
        <v>1709.1</v>
      </c>
      <c r="W11" s="44">
        <f>ROUND(E11*T11/1000,1)</f>
        <v>0</v>
      </c>
      <c r="X11" s="16">
        <f>SUM(U11:W11)</f>
        <v>1709.1</v>
      </c>
      <c r="Y11" s="50">
        <v>0.898</v>
      </c>
      <c r="Z11" s="16">
        <f>ROUND(U11*Y11,1)</f>
        <v>0</v>
      </c>
      <c r="AA11" s="16">
        <v>1534.6</v>
      </c>
      <c r="AB11" s="16">
        <f>ROUND(W11*Y11,1)</f>
        <v>0</v>
      </c>
      <c r="AC11" s="16">
        <f>SUM(Z11:AB11)</f>
        <v>1534.6</v>
      </c>
      <c r="AD11" s="17"/>
      <c r="AE11" s="51"/>
    </row>
    <row r="12" spans="1:31" s="18" customFormat="1" ht="27" customHeight="1" thickBot="1">
      <c r="A12" s="20" t="s">
        <v>21</v>
      </c>
      <c r="B12" s="43"/>
      <c r="C12" s="9">
        <f>SUM(C7:C8)</f>
        <v>11</v>
      </c>
      <c r="D12" s="9">
        <f>SUM(D7:D8)</f>
        <v>52</v>
      </c>
      <c r="E12" s="21">
        <f>SUM(E7:E8)</f>
        <v>26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6">
        <f>SUM(U7:U11)</f>
        <v>1518.9</v>
      </c>
      <c r="V12" s="16">
        <f>SUM(V7:V11)</f>
        <v>10702.4</v>
      </c>
      <c r="W12" s="16">
        <f>SUM(W7:W11)</f>
        <v>6231.4</v>
      </c>
      <c r="X12" s="16">
        <f>SUM(X7:X11)</f>
        <v>18452.699999999997</v>
      </c>
      <c r="Y12" s="22"/>
      <c r="Z12" s="16">
        <f>SUM(Z7:Z11)</f>
        <v>1143.7</v>
      </c>
      <c r="AA12" s="16">
        <f>SUM(AA7:AA11)</f>
        <v>8702.2</v>
      </c>
      <c r="AB12" s="16">
        <f>SUM(AB7:AB11)</f>
        <v>4692.2</v>
      </c>
      <c r="AC12" s="16">
        <f>SUM(AC7:AC11)</f>
        <v>14538.100000000002</v>
      </c>
      <c r="AD12" s="49"/>
      <c r="AE12" s="52"/>
    </row>
    <row r="13" spans="1:24" s="10" customFormat="1" ht="18" customHeight="1">
      <c r="A13" s="23"/>
      <c r="B13" s="23"/>
      <c r="C13" s="42"/>
      <c r="D13" s="4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X13" s="25"/>
    </row>
    <row r="14" spans="1:21" s="10" customFormat="1" ht="18.75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4" s="10" customFormat="1" ht="18.75">
      <c r="A15" s="26"/>
      <c r="B15" s="26"/>
      <c r="C15" s="28"/>
      <c r="D15" s="28"/>
      <c r="X15" s="25"/>
    </row>
    <row r="16" spans="1:4" s="10" customFormat="1" ht="18.75">
      <c r="A16" s="26"/>
      <c r="B16" s="26"/>
      <c r="C16" s="28"/>
      <c r="D16" s="28"/>
    </row>
    <row r="17" spans="1:4" s="10" customFormat="1" ht="18.75">
      <c r="A17" s="26"/>
      <c r="B17" s="26"/>
      <c r="C17" s="28"/>
      <c r="D17" s="28"/>
    </row>
    <row r="18" spans="1:4" s="10" customFormat="1" ht="18.75">
      <c r="A18" s="28"/>
      <c r="B18" s="29"/>
      <c r="C18" s="28"/>
      <c r="D18" s="28"/>
    </row>
    <row r="19" spans="1:4" s="10" customFormat="1" ht="18.75">
      <c r="A19" s="29"/>
      <c r="B19" s="29"/>
      <c r="C19" s="28"/>
      <c r="D19" s="28"/>
    </row>
    <row r="20" spans="1:4" s="10" customFormat="1" ht="16.5" customHeight="1">
      <c r="A20" s="26"/>
      <c r="B20" s="26"/>
      <c r="C20" s="28"/>
      <c r="D20" s="28"/>
    </row>
    <row r="21" spans="1:4" s="10" customFormat="1" ht="18.75">
      <c r="A21" s="26"/>
      <c r="B21" s="26"/>
      <c r="C21" s="28"/>
      <c r="D21" s="28"/>
    </row>
    <row r="22" spans="1:4" s="10" customFormat="1" ht="18.75">
      <c r="A22" s="26"/>
      <c r="B22" s="26"/>
      <c r="C22" s="28"/>
      <c r="D22" s="28"/>
    </row>
    <row r="23" spans="1:4" s="10" customFormat="1" ht="18.75">
      <c r="A23" s="26"/>
      <c r="B23" s="26"/>
      <c r="C23" s="28"/>
      <c r="D23" s="28"/>
    </row>
    <row r="24" spans="1:4" s="10" customFormat="1" ht="18.75">
      <c r="A24" s="26"/>
      <c r="B24" s="26"/>
      <c r="C24" s="28"/>
      <c r="D24" s="28"/>
    </row>
    <row r="25" spans="1:4" s="10" customFormat="1" ht="18.75">
      <c r="A25" s="26"/>
      <c r="B25" s="26"/>
      <c r="C25" s="28"/>
      <c r="D25" s="28"/>
    </row>
    <row r="26" spans="1:4" s="10" customFormat="1" ht="18.75">
      <c r="A26" s="30"/>
      <c r="B26" s="30"/>
      <c r="C26" s="31"/>
      <c r="D26" s="31"/>
    </row>
    <row r="27" spans="1:4" s="32" customFormat="1" ht="16.5" customHeight="1">
      <c r="A27" s="70"/>
      <c r="B27" s="70"/>
      <c r="C27" s="70"/>
      <c r="D27" s="70"/>
    </row>
    <row r="28" spans="1:4" s="10" customFormat="1" ht="18.75">
      <c r="A28" s="29"/>
      <c r="B28" s="29"/>
      <c r="C28" s="28"/>
      <c r="D28" s="28"/>
    </row>
    <row r="29" spans="1:4" s="10" customFormat="1" ht="18.75">
      <c r="A29" s="29"/>
      <c r="B29" s="29"/>
      <c r="C29" s="28"/>
      <c r="D29" s="28"/>
    </row>
    <row r="30" spans="1:4" s="10" customFormat="1" ht="18.75">
      <c r="A30" s="29"/>
      <c r="B30" s="29"/>
      <c r="C30" s="28"/>
      <c r="D30" s="28"/>
    </row>
    <row r="31" spans="1:4" s="10" customFormat="1" ht="18.75">
      <c r="A31" s="29"/>
      <c r="B31" s="29"/>
      <c r="C31" s="28"/>
      <c r="D31" s="28"/>
    </row>
    <row r="32" spans="1:4" s="10" customFormat="1" ht="18" customHeight="1">
      <c r="A32" s="29"/>
      <c r="B32" s="29"/>
      <c r="C32" s="28"/>
      <c r="D32" s="28"/>
    </row>
    <row r="33" spans="1:4" s="10" customFormat="1" ht="18.75">
      <c r="A33" s="29"/>
      <c r="B33" s="29"/>
      <c r="C33" s="28"/>
      <c r="D33" s="28"/>
    </row>
    <row r="34" spans="1:4" s="10" customFormat="1" ht="18.75">
      <c r="A34" s="29"/>
      <c r="B34" s="29"/>
      <c r="C34" s="28"/>
      <c r="D34" s="28"/>
    </row>
    <row r="35" spans="1:4" s="10" customFormat="1" ht="18.75">
      <c r="A35" s="29"/>
      <c r="B35" s="29"/>
      <c r="C35" s="28"/>
      <c r="D35" s="28"/>
    </row>
    <row r="36" spans="1:4" s="10" customFormat="1" ht="18.75">
      <c r="A36" s="29"/>
      <c r="B36" s="29"/>
      <c r="C36" s="28"/>
      <c r="D36" s="28"/>
    </row>
    <row r="37" spans="1:4" s="10" customFormat="1" ht="18.75">
      <c r="A37" s="29"/>
      <c r="B37" s="29"/>
      <c r="C37" s="28"/>
      <c r="D37" s="28"/>
    </row>
    <row r="38" spans="1:4" s="10" customFormat="1" ht="18.75">
      <c r="A38" s="26"/>
      <c r="B38" s="26"/>
      <c r="C38" s="28"/>
      <c r="D38" s="28"/>
    </row>
    <row r="39" spans="1:4" s="10" customFormat="1" ht="18.75">
      <c r="A39" s="26"/>
      <c r="B39" s="26"/>
      <c r="C39" s="28"/>
      <c r="D39" s="28"/>
    </row>
    <row r="40" spans="1:4" s="10" customFormat="1" ht="18.75">
      <c r="A40" s="26"/>
      <c r="B40" s="26"/>
      <c r="C40" s="28"/>
      <c r="D40" s="28"/>
    </row>
    <row r="41" spans="1:4" s="10" customFormat="1" ht="18.75">
      <c r="A41" s="26"/>
      <c r="B41" s="26"/>
      <c r="C41" s="28"/>
      <c r="D41" s="28"/>
    </row>
    <row r="42" spans="1:4" s="10" customFormat="1" ht="18.75">
      <c r="A42" s="26"/>
      <c r="B42" s="26"/>
      <c r="C42" s="28"/>
      <c r="D42" s="28"/>
    </row>
    <row r="43" spans="1:4" s="10" customFormat="1" ht="18.75">
      <c r="A43" s="26"/>
      <c r="B43" s="26"/>
      <c r="C43" s="28"/>
      <c r="D43" s="28"/>
    </row>
    <row r="44" spans="1:4" s="10" customFormat="1" ht="18.75">
      <c r="A44" s="26"/>
      <c r="B44" s="26"/>
      <c r="C44" s="28"/>
      <c r="D44" s="28"/>
    </row>
    <row r="45" spans="1:4" s="10" customFormat="1" ht="18.75">
      <c r="A45" s="26"/>
      <c r="B45" s="26"/>
      <c r="C45" s="28"/>
      <c r="D45" s="28"/>
    </row>
    <row r="46" spans="1:4" s="10" customFormat="1" ht="18.75">
      <c r="A46" s="26"/>
      <c r="B46" s="26"/>
      <c r="C46" s="28"/>
      <c r="D46" s="28"/>
    </row>
    <row r="47" spans="1:4" s="10" customFormat="1" ht="18.75">
      <c r="A47" s="26"/>
      <c r="B47" s="26"/>
      <c r="C47" s="28"/>
      <c r="D47" s="28"/>
    </row>
    <row r="48" spans="1:4" s="10" customFormat="1" ht="18.75">
      <c r="A48" s="26"/>
      <c r="B48" s="26"/>
      <c r="C48" s="28"/>
      <c r="D48" s="28"/>
    </row>
    <row r="49" spans="1:4" s="10" customFormat="1" ht="18.75">
      <c r="A49" s="26"/>
      <c r="B49" s="26"/>
      <c r="C49" s="28"/>
      <c r="D49" s="28"/>
    </row>
    <row r="50" spans="1:4" s="10" customFormat="1" ht="18.75">
      <c r="A50" s="26"/>
      <c r="B50" s="26"/>
      <c r="C50" s="28"/>
      <c r="D50" s="28"/>
    </row>
    <row r="51" spans="1:4" s="10" customFormat="1" ht="18.75">
      <c r="A51" s="26"/>
      <c r="B51" s="26"/>
      <c r="C51" s="28"/>
      <c r="D51" s="28"/>
    </row>
    <row r="52" spans="1:4" s="10" customFormat="1" ht="18.75">
      <c r="A52" s="26"/>
      <c r="B52" s="26"/>
      <c r="C52" s="28"/>
      <c r="D52" s="28"/>
    </row>
    <row r="53" spans="1:4" s="10" customFormat="1" ht="18.75">
      <c r="A53" s="26"/>
      <c r="B53" s="26"/>
      <c r="C53" s="28"/>
      <c r="D53" s="28"/>
    </row>
    <row r="54" spans="1:4" s="10" customFormat="1" ht="18.75">
      <c r="A54" s="26"/>
      <c r="B54" s="26"/>
      <c r="C54" s="28"/>
      <c r="D54" s="28"/>
    </row>
    <row r="55" spans="1:4" s="10" customFormat="1" ht="18.75">
      <c r="A55" s="26"/>
      <c r="B55" s="26"/>
      <c r="C55" s="28"/>
      <c r="D55" s="28"/>
    </row>
    <row r="56" spans="1:4" s="10" customFormat="1" ht="18.75">
      <c r="A56" s="26"/>
      <c r="B56" s="26"/>
      <c r="C56" s="28"/>
      <c r="D56" s="28"/>
    </row>
    <row r="57" spans="1:4" s="10" customFormat="1" ht="18.75">
      <c r="A57" s="26"/>
      <c r="B57" s="26"/>
      <c r="C57" s="28"/>
      <c r="D57" s="28"/>
    </row>
    <row r="58" spans="1:4" s="10" customFormat="1" ht="18.75">
      <c r="A58" s="26"/>
      <c r="B58" s="26"/>
      <c r="C58" s="28"/>
      <c r="D58" s="28"/>
    </row>
    <row r="59" spans="1:4" s="10" customFormat="1" ht="18.75">
      <c r="A59" s="26"/>
      <c r="B59" s="26"/>
      <c r="C59" s="28"/>
      <c r="D59" s="28"/>
    </row>
    <row r="60" spans="1:4" s="10" customFormat="1" ht="18.75">
      <c r="A60" s="26"/>
      <c r="B60" s="26"/>
      <c r="C60" s="28"/>
      <c r="D60" s="28"/>
    </row>
    <row r="61" spans="1:4" s="10" customFormat="1" ht="18.75">
      <c r="A61" s="26"/>
      <c r="B61" s="26"/>
      <c r="C61" s="28"/>
      <c r="D61" s="28"/>
    </row>
    <row r="62" spans="1:4" s="10" customFormat="1" ht="18.75">
      <c r="A62" s="26"/>
      <c r="B62" s="26"/>
      <c r="C62" s="28"/>
      <c r="D62" s="28"/>
    </row>
    <row r="63" spans="1:4" s="10" customFormat="1" ht="18.75">
      <c r="A63" s="26"/>
      <c r="B63" s="26"/>
      <c r="C63" s="28"/>
      <c r="D63" s="28"/>
    </row>
    <row r="64" spans="1:4" s="10" customFormat="1" ht="18.75">
      <c r="A64" s="26"/>
      <c r="B64" s="26"/>
      <c r="C64" s="28"/>
      <c r="D64" s="28"/>
    </row>
    <row r="65" spans="1:4" s="10" customFormat="1" ht="18.75">
      <c r="A65" s="26"/>
      <c r="B65" s="26"/>
      <c r="C65" s="28"/>
      <c r="D65" s="28"/>
    </row>
    <row r="66" spans="1:4" s="10" customFormat="1" ht="18.75">
      <c r="A66" s="26"/>
      <c r="B66" s="26"/>
      <c r="C66" s="28"/>
      <c r="D66" s="28"/>
    </row>
    <row r="67" spans="1:4" s="10" customFormat="1" ht="18.75">
      <c r="A67" s="26"/>
      <c r="B67" s="26"/>
      <c r="C67" s="28"/>
      <c r="D67" s="28"/>
    </row>
    <row r="68" spans="1:4" s="10" customFormat="1" ht="18.75">
      <c r="A68" s="26"/>
      <c r="B68" s="26"/>
      <c r="C68" s="28"/>
      <c r="D68" s="28"/>
    </row>
    <row r="69" spans="1:4" s="10" customFormat="1" ht="18.75">
      <c r="A69" s="26"/>
      <c r="B69" s="26"/>
      <c r="C69" s="28"/>
      <c r="D69" s="28"/>
    </row>
    <row r="70" spans="1:4" s="10" customFormat="1" ht="18.75">
      <c r="A70" s="26"/>
      <c r="B70" s="26"/>
      <c r="C70" s="28"/>
      <c r="D70" s="28"/>
    </row>
    <row r="71" spans="1:4" s="10" customFormat="1" ht="18.75">
      <c r="A71" s="26"/>
      <c r="B71" s="26"/>
      <c r="C71" s="28"/>
      <c r="D71" s="28"/>
    </row>
    <row r="72" spans="1:4" s="10" customFormat="1" ht="18.75">
      <c r="A72" s="33"/>
      <c r="B72" s="33"/>
      <c r="C72" s="31"/>
      <c r="D72" s="31"/>
    </row>
    <row r="73" spans="1:4" s="10" customFormat="1" ht="18.75">
      <c r="A73" s="33"/>
      <c r="B73" s="33"/>
      <c r="C73" s="34"/>
      <c r="D73" s="34"/>
    </row>
    <row r="74" spans="1:4" s="10" customFormat="1" ht="18.75">
      <c r="A74" s="35"/>
      <c r="B74" s="35"/>
      <c r="C74" s="28"/>
      <c r="D74" s="28"/>
    </row>
    <row r="75" spans="1:4" s="10" customFormat="1" ht="18.75">
      <c r="A75" s="36"/>
      <c r="B75" s="36"/>
      <c r="C75" s="37"/>
      <c r="D75" s="37"/>
    </row>
    <row r="76" spans="1:4" s="10" customFormat="1" ht="18.75">
      <c r="A76" s="36"/>
      <c r="B76" s="36"/>
      <c r="C76" s="37"/>
      <c r="D76" s="37"/>
    </row>
    <row r="77" spans="1:4" s="10" customFormat="1" ht="18.75">
      <c r="A77" s="36"/>
      <c r="B77" s="36"/>
      <c r="C77" s="37"/>
      <c r="D77" s="37"/>
    </row>
    <row r="78" spans="1:4" s="10" customFormat="1" ht="18.75">
      <c r="A78" s="36"/>
      <c r="B78" s="36"/>
      <c r="C78" s="37"/>
      <c r="D78" s="37"/>
    </row>
    <row r="79" spans="1:4" s="10" customFormat="1" ht="18.75">
      <c r="A79" s="36"/>
      <c r="B79" s="36"/>
      <c r="C79" s="37"/>
      <c r="D79" s="37"/>
    </row>
    <row r="80" spans="1:4" s="10" customFormat="1" ht="18.75">
      <c r="A80" s="36"/>
      <c r="B80" s="36"/>
      <c r="C80" s="37"/>
      <c r="D80" s="37"/>
    </row>
    <row r="81" spans="1:4" s="10" customFormat="1" ht="18.75">
      <c r="A81" s="36"/>
      <c r="B81" s="36"/>
      <c r="C81" s="37"/>
      <c r="D81" s="37"/>
    </row>
    <row r="82" spans="1:4" s="10" customFormat="1" ht="18.75">
      <c r="A82" s="36"/>
      <c r="B82" s="36"/>
      <c r="C82" s="37"/>
      <c r="D82" s="37"/>
    </row>
    <row r="83" spans="1:4" s="10" customFormat="1" ht="18.75">
      <c r="A83" s="36"/>
      <c r="B83" s="36"/>
      <c r="C83" s="37"/>
      <c r="D83" s="37"/>
    </row>
    <row r="84" spans="1:4" s="10" customFormat="1" ht="18.75">
      <c r="A84" s="36"/>
      <c r="B84" s="36"/>
      <c r="C84" s="37"/>
      <c r="D84" s="37"/>
    </row>
  </sheetData>
  <sheetProtection/>
  <mergeCells count="43">
    <mergeCell ref="C5:C6"/>
    <mergeCell ref="A5:A6"/>
    <mergeCell ref="B3:B6"/>
    <mergeCell ref="T5:T6"/>
    <mergeCell ref="S5:S6"/>
    <mergeCell ref="R5:R6"/>
    <mergeCell ref="N5:N6"/>
    <mergeCell ref="M5:M6"/>
    <mergeCell ref="Z5:Z6"/>
    <mergeCell ref="Q5:Q6"/>
    <mergeCell ref="P5:P6"/>
    <mergeCell ref="O5:O6"/>
    <mergeCell ref="E5:E6"/>
    <mergeCell ref="D5:D6"/>
    <mergeCell ref="A1:D1"/>
    <mergeCell ref="U2:X2"/>
    <mergeCell ref="A3:A4"/>
    <mergeCell ref="C3:E3"/>
    <mergeCell ref="C4:D4"/>
    <mergeCell ref="U4:V4"/>
    <mergeCell ref="R3:T4"/>
    <mergeCell ref="I3:K4"/>
    <mergeCell ref="B2:H2"/>
    <mergeCell ref="A27:D27"/>
    <mergeCell ref="F3:H4"/>
    <mergeCell ref="F5:G5"/>
    <mergeCell ref="H5:H6"/>
    <mergeCell ref="L3:N4"/>
    <mergeCell ref="O3:Q4"/>
    <mergeCell ref="K5:K6"/>
    <mergeCell ref="J5:J6"/>
    <mergeCell ref="I5:I6"/>
    <mergeCell ref="L5:L6"/>
    <mergeCell ref="AD3:AD5"/>
    <mergeCell ref="Z3:AC3"/>
    <mergeCell ref="Z4:AA4"/>
    <mergeCell ref="Y3:Y6"/>
    <mergeCell ref="U3:X3"/>
    <mergeCell ref="W5:W6"/>
    <mergeCell ref="V5:V6"/>
    <mergeCell ref="U5:U6"/>
    <mergeCell ref="AB5:AB6"/>
    <mergeCell ref="AA5:AA6"/>
  </mergeCells>
  <printOptions horizontalCentered="1"/>
  <pageMargins left="0.1968503937007874" right="0" top="0.5905511811023623" bottom="0" header="0" footer="0"/>
  <pageSetup horizontalDpi="600" verticalDpi="600" orientation="landscape" paperSize="9" scale="41" r:id="rId1"/>
  <rowBreaks count="1" manualBreakCount="1">
    <brk id="12" max="255" man="1"/>
  </rowBreaks>
  <colBreaks count="2" manualBreakCount="2">
    <brk id="8" max="8" man="1"/>
    <brk id="2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2023-05-10T10:02:46Z</dcterms:modified>
  <cp:category/>
  <cp:version/>
  <cp:contentType/>
  <cp:contentStatus/>
</cp:coreProperties>
</file>