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1"/>
  </bookViews>
  <sheets>
    <sheet name="Среднее-общая" sheetId="1" r:id="rId1"/>
    <sheet name="Свод " sheetId="2" r:id="rId2"/>
  </sheets>
  <externalReferences>
    <externalReference r:id="rId5"/>
    <externalReference r:id="rId6"/>
  </externalReferences>
  <definedNames>
    <definedName name="_xlnm.Print_Titles" localSheetId="1">'Свод '!$A:$B,'Свод '!$1:$2</definedName>
    <definedName name="_xlnm.Print_Titles" localSheetId="0">'Среднее-общая'!$A:$B,'Среднее-общая'!$4:$7</definedName>
    <definedName name="_xlnm.Print_Area" localSheetId="1">'Свод '!$A$1:$C$40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<sst xmlns="http://schemas.openxmlformats.org/spreadsheetml/2006/main" count="124" uniqueCount="68">
  <si>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</si>
  <si>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</si>
  <si>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</si>
  <si>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</si>
  <si>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</si>
  <si>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</si>
  <si>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</si>
  <si>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</si>
  <si>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</si>
  <si>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</si>
  <si>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</si>
  <si>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</si>
  <si>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</si>
  <si>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</si>
  <si>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</si>
  <si>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</si>
  <si>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</si>
  <si>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</si>
  <si>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</si>
  <si>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</si>
  <si>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</si>
  <si>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</si>
  <si>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</si>
  <si>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</si>
  <si>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</si>
  <si>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</si>
  <si>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</si>
  <si>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</si>
  <si>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</si>
  <si>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</si>
  <si>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</si>
  <si>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</si>
  <si>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</si>
  <si>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</si>
  <si>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</si>
  <si>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</si>
  <si>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</si>
  <si>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</si>
  <si>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</si>
  <si>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</si>
  <si>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</si>
  <si>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</si>
  <si>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</si>
  <si>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</si>
  <si>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</si>
  <si>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</si>
  <si>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</si>
  <si>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</si>
  <si>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</si>
  <si>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</si>
  <si>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</si>
  <si>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</si>
  <si>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</si>
  <si>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</si>
  <si>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</si>
  <si>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</si>
  <si>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</si>
  <si>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</si>
  <si>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</si>
  <si>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</si>
  <si>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</si>
  <si>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</si>
  <si>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</si>
  <si>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Финансовое обеспечение  муниципальной услуги в части затрат на общехозяйственные нужды в расчете на 4 месяца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</si>
  <si>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в расчете на 4 месяца,  тыс. руб.</t>
  </si>
  <si>
    <t>Приложение №5</t>
  </si>
  <si>
    <t>Приложение №6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</si>
  <si>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задания,на сентябрь-декабрь 2022 года по состоянию на 14.10.2022 года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</si>
</sst>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3" fontId="10" fillId="0" borderId="11" xfId="54" applyNumberFormat="1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9" xfId="54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4" fillId="33" borderId="0" xfId="54" applyFont="1" applyFill="1" applyBorder="1" applyAlignment="1">
      <alignment horizontal="right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8" fillId="33" borderId="0" xfId="54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/>
      <protection/>
    </xf>
    <xf numFmtId="180" fontId="8" fillId="33" borderId="0" xfId="54" applyNumberFormat="1" applyFont="1" applyFill="1" applyBorder="1" applyAlignment="1">
      <alignment horizontal="center"/>
      <protection/>
    </xf>
    <xf numFmtId="0" fontId="12" fillId="33" borderId="0" xfId="54" applyFont="1" applyFill="1" applyBorder="1">
      <alignment/>
      <protection/>
    </xf>
    <xf numFmtId="0" fontId="8" fillId="33" borderId="0" xfId="54" applyFont="1" applyFill="1" applyBorder="1" applyAlignment="1">
      <alignment/>
      <protection/>
    </xf>
    <xf numFmtId="0" fontId="8" fillId="33" borderId="0" xfId="54" applyFont="1" applyFill="1" applyBorder="1" applyAlignment="1">
      <alignment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3" fillId="0" borderId="0" xfId="54" applyFont="1" applyFill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0" fontId="5" fillId="0" borderId="14" xfId="54" applyFont="1" applyFill="1" applyBorder="1" applyAlignment="1">
      <alignment horizontal="center" wrapText="1"/>
      <protection/>
    </xf>
    <xf numFmtId="0" fontId="11" fillId="0" borderId="15" xfId="54" applyFont="1" applyFill="1" applyBorder="1" applyAlignment="1">
      <alignment horizontal="left" wrapText="1"/>
      <protection/>
    </xf>
    <xf numFmtId="0" fontId="50" fillId="0" borderId="14" xfId="54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5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5" xfId="54" applyFont="1" applyFill="1" applyBorder="1" applyAlignment="1">
      <alignment wrapText="1"/>
      <protection/>
    </xf>
    <xf numFmtId="0" fontId="11" fillId="0" borderId="19" xfId="54" applyFont="1" applyFill="1" applyBorder="1" applyAlignment="1">
      <alignment wrapText="1"/>
      <protection/>
    </xf>
    <xf numFmtId="3" fontId="5" fillId="0" borderId="20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2" fontId="7" fillId="0" borderId="19" xfId="54" applyNumberFormat="1" applyFont="1" applyFill="1" applyBorder="1" applyAlignment="1">
      <alignment wrapText="1"/>
      <protection/>
    </xf>
    <xf numFmtId="0" fontId="7" fillId="0" borderId="11" xfId="54" applyFont="1" applyFill="1" applyBorder="1" applyAlignment="1">
      <alignment wrapText="1"/>
      <protection/>
    </xf>
    <xf numFmtId="3" fontId="7" fillId="0" borderId="11" xfId="54" applyNumberFormat="1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4" fontId="10" fillId="0" borderId="21" xfId="54" applyNumberFormat="1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0" fontId="10" fillId="0" borderId="19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80" fontId="10" fillId="0" borderId="15" xfId="0" applyNumberFormat="1" applyFont="1" applyFill="1" applyBorder="1" applyAlignment="1">
      <alignment horizontal="center" vertical="center" wrapText="1"/>
    </xf>
    <xf numFmtId="177" fontId="7" fillId="0" borderId="19" xfId="54" applyNumberFormat="1" applyFont="1" applyFill="1" applyBorder="1" applyAlignment="1">
      <alignment horizontal="center" vertical="center" wrapText="1"/>
      <protection/>
    </xf>
    <xf numFmtId="177" fontId="7" fillId="0" borderId="20" xfId="54" applyNumberFormat="1" applyFont="1" applyFill="1" applyBorder="1" applyAlignment="1">
      <alignment horizontal="center" vertical="center" wrapText="1"/>
      <protection/>
    </xf>
    <xf numFmtId="177" fontId="7" fillId="0" borderId="14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Свод "/>
    </sheetNames>
    <sheetDataSet>
      <sheetData sheetId="2">
        <row r="2">
          <cell r="C2">
            <v>322.8</v>
          </cell>
        </row>
        <row r="3">
          <cell r="C3">
            <v>720.5999999999999</v>
          </cell>
        </row>
        <row r="4">
          <cell r="C4">
            <v>337.1</v>
          </cell>
        </row>
        <row r="5">
          <cell r="C5">
            <v>393</v>
          </cell>
        </row>
        <row r="6">
          <cell r="C6">
            <v>246.8</v>
          </cell>
        </row>
        <row r="7">
          <cell r="C7">
            <v>439.90000000000003</v>
          </cell>
        </row>
        <row r="8">
          <cell r="C8">
            <v>472.7</v>
          </cell>
        </row>
        <row r="9">
          <cell r="C9">
            <v>622.9000000000001</v>
          </cell>
        </row>
        <row r="10">
          <cell r="C10">
            <v>117.9</v>
          </cell>
        </row>
        <row r="11">
          <cell r="C11">
            <v>256.7</v>
          </cell>
        </row>
        <row r="12">
          <cell r="C12">
            <v>379.9</v>
          </cell>
        </row>
        <row r="13">
          <cell r="C13">
            <v>434.90000000000003</v>
          </cell>
        </row>
        <row r="14">
          <cell r="C14">
            <v>556</v>
          </cell>
        </row>
        <row r="15">
          <cell r="C15">
            <v>444.3</v>
          </cell>
        </row>
        <row r="16">
          <cell r="C16">
            <v>588.6</v>
          </cell>
        </row>
        <row r="17">
          <cell r="C17">
            <v>346.7</v>
          </cell>
        </row>
        <row r="18">
          <cell r="C18">
            <v>133.29999999999998</v>
          </cell>
        </row>
        <row r="19">
          <cell r="C19">
            <v>690.6999999999999</v>
          </cell>
        </row>
        <row r="20">
          <cell r="C20">
            <v>141.89999999999998</v>
          </cell>
        </row>
        <row r="21">
          <cell r="C21">
            <v>474</v>
          </cell>
        </row>
        <row r="22">
          <cell r="C22">
            <v>286.1</v>
          </cell>
        </row>
        <row r="23">
          <cell r="C23">
            <v>253.2</v>
          </cell>
        </row>
        <row r="24">
          <cell r="C24">
            <v>387.3</v>
          </cell>
        </row>
        <row r="25">
          <cell r="C25">
            <v>297.6</v>
          </cell>
        </row>
        <row r="26">
          <cell r="C26">
            <v>212.4</v>
          </cell>
        </row>
        <row r="27">
          <cell r="C27">
            <v>386</v>
          </cell>
        </row>
        <row r="28">
          <cell r="C28">
            <v>854.3000000000001</v>
          </cell>
        </row>
        <row r="29">
          <cell r="C29">
            <v>336.8</v>
          </cell>
        </row>
        <row r="30">
          <cell r="C30">
            <v>370.5</v>
          </cell>
        </row>
        <row r="31">
          <cell r="C31">
            <v>175.2</v>
          </cell>
        </row>
        <row r="32">
          <cell r="C32">
            <v>178</v>
          </cell>
        </row>
        <row r="33">
          <cell r="C33">
            <v>170.1</v>
          </cell>
        </row>
        <row r="34">
          <cell r="C34">
            <v>268.5</v>
          </cell>
        </row>
        <row r="35">
          <cell r="C35">
            <v>258.5</v>
          </cell>
        </row>
        <row r="36">
          <cell r="C36">
            <v>139.9</v>
          </cell>
        </row>
        <row r="37">
          <cell r="C37">
            <v>292.5</v>
          </cell>
        </row>
        <row r="38">
          <cell r="C38">
            <v>299.7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Свод"/>
    </sheetNames>
    <sheetDataSet>
      <sheetData sheetId="2">
        <row r="2">
          <cell r="C2">
            <v>463.4</v>
          </cell>
        </row>
        <row r="3">
          <cell r="C3">
            <v>821.3999999999999</v>
          </cell>
        </row>
        <row r="4">
          <cell r="C4">
            <v>523.6999999999999</v>
          </cell>
        </row>
        <row r="5">
          <cell r="C5">
            <v>744.9000000000001</v>
          </cell>
        </row>
        <row r="6">
          <cell r="C6">
            <v>0</v>
          </cell>
        </row>
        <row r="7">
          <cell r="C7">
            <v>577.5000000000001</v>
          </cell>
        </row>
        <row r="8">
          <cell r="C8">
            <v>567.5</v>
          </cell>
        </row>
        <row r="9">
          <cell r="C9">
            <v>782.5999999999999</v>
          </cell>
        </row>
        <row r="10">
          <cell r="C10">
            <v>182.3</v>
          </cell>
        </row>
        <row r="11">
          <cell r="C11">
            <v>358.6</v>
          </cell>
        </row>
        <row r="12">
          <cell r="C12">
            <v>688.6</v>
          </cell>
        </row>
        <row r="13">
          <cell r="C13">
            <v>454.3</v>
          </cell>
        </row>
        <row r="14">
          <cell r="C14">
            <v>737.8000000000001</v>
          </cell>
        </row>
        <row r="15">
          <cell r="C15">
            <v>315.3</v>
          </cell>
        </row>
        <row r="16">
          <cell r="C16">
            <v>784.8</v>
          </cell>
        </row>
        <row r="17">
          <cell r="C17">
            <v>436.5</v>
          </cell>
        </row>
        <row r="18">
          <cell r="C18">
            <v>211.5</v>
          </cell>
        </row>
        <row r="19">
          <cell r="C19">
            <v>714.4</v>
          </cell>
        </row>
        <row r="20">
          <cell r="C20">
            <v>207.6</v>
          </cell>
        </row>
        <row r="21">
          <cell r="C21">
            <v>477.5</v>
          </cell>
        </row>
        <row r="22">
          <cell r="C22">
            <v>345</v>
          </cell>
        </row>
        <row r="23">
          <cell r="C23">
            <v>193.6</v>
          </cell>
        </row>
        <row r="24">
          <cell r="C24">
            <v>319</v>
          </cell>
        </row>
        <row r="25">
          <cell r="C25">
            <v>418.3</v>
          </cell>
        </row>
        <row r="26">
          <cell r="C26">
            <v>461.5</v>
          </cell>
        </row>
        <row r="27">
          <cell r="C27">
            <v>434.1</v>
          </cell>
        </row>
        <row r="28">
          <cell r="C28">
            <v>772.9</v>
          </cell>
        </row>
        <row r="29">
          <cell r="C29">
            <v>319.1</v>
          </cell>
        </row>
        <row r="30">
          <cell r="C30">
            <v>255.89999999999998</v>
          </cell>
        </row>
        <row r="31">
          <cell r="C31">
            <v>242.9</v>
          </cell>
        </row>
        <row r="32">
          <cell r="C32">
            <v>252.1</v>
          </cell>
        </row>
        <row r="33">
          <cell r="C33">
            <v>191.70000000000002</v>
          </cell>
        </row>
        <row r="34">
          <cell r="C34">
            <v>378</v>
          </cell>
        </row>
        <row r="35">
          <cell r="C35">
            <v>276.8</v>
          </cell>
        </row>
        <row r="36">
          <cell r="C36">
            <v>388.6</v>
          </cell>
        </row>
        <row r="37">
          <cell r="C37">
            <v>448.4</v>
          </cell>
        </row>
        <row r="38">
          <cell r="C38">
            <v>404.7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L3"/>
    </sheetView>
  </sheetViews>
  <sheetFormatPr defaultColWidth="9.140625" defaultRowHeight="12.75"/>
  <cols>
    <col min="1" max="1" width="9.00390625" style="50" customWidth="1"/>
    <col min="2" max="2" width="30.421875" style="50" customWidth="1"/>
    <col min="3" max="3" width="14.8515625" style="50" customWidth="1"/>
    <col min="4" max="4" width="20.140625" style="50" customWidth="1"/>
    <col min="5" max="5" width="18.57421875" style="53" customWidth="1"/>
    <col min="6" max="6" width="13.7109375" style="53" customWidth="1"/>
    <col min="7" max="7" width="15.421875" style="53" bestFit="1" customWidth="1"/>
    <col min="8" max="10" width="20.421875" style="53" customWidth="1"/>
    <col min="11" max="11" width="32.7109375" style="53" customWidth="1"/>
    <col min="12" max="12" width="29.421875" style="53" customWidth="1"/>
    <col min="13" max="13" width="23.57421875" style="53" customWidth="1"/>
    <col min="14" max="14" width="17.28125" style="54" customWidth="1"/>
    <col min="15" max="15" width="26.57421875" style="54" customWidth="1"/>
    <col min="16" max="16" width="18.00390625" style="54" customWidth="1"/>
    <col min="17" max="18" width="26.00390625" style="54" customWidth="1"/>
    <col min="19" max="19" width="22.8515625" style="54" customWidth="1"/>
    <col min="20" max="20" width="20.421875" style="54" customWidth="1"/>
    <col min="21" max="21" width="15.00390625" style="55" customWidth="1"/>
    <col min="22" max="22" width="12.57421875" style="55" customWidth="1"/>
    <col min="23" max="23" width="9.57421875" style="54" customWidth="1"/>
    <col min="24" max="24" width="12.421875" style="54" customWidth="1"/>
    <col min="25" max="16384" width="9.140625" style="54" customWidth="1"/>
  </cols>
  <sheetData>
    <row r="1" spans="3:12" ht="18.75">
      <c r="C1" s="51"/>
      <c r="D1" s="51"/>
      <c r="E1" s="51"/>
      <c r="F1" s="51"/>
      <c r="G1" s="51"/>
      <c r="H1" s="51"/>
      <c r="I1" s="51"/>
      <c r="J1" s="51"/>
      <c r="K1" s="51"/>
      <c r="L1" s="52" t="s">
        <v>65</v>
      </c>
    </row>
    <row r="2" spans="1:22" s="57" customFormat="1" ht="90.75" customHeight="1">
      <c r="A2" s="51"/>
      <c r="B2" s="51"/>
      <c r="C2" s="126" t="s">
        <v>67</v>
      </c>
      <c r="D2" s="126"/>
      <c r="E2" s="126"/>
      <c r="F2" s="126"/>
      <c r="G2" s="126"/>
      <c r="H2" s="126"/>
      <c r="I2" s="126"/>
      <c r="J2" s="126"/>
      <c r="K2" s="126"/>
      <c r="L2" s="126"/>
      <c r="M2" s="56"/>
      <c r="U2" s="58"/>
      <c r="V2" s="58"/>
    </row>
    <row r="3" spans="1:22" s="57" customFormat="1" ht="55.5" customHeight="1">
      <c r="A3" s="59"/>
      <c r="B3" s="59"/>
      <c r="C3" s="127" t="s">
        <v>62</v>
      </c>
      <c r="D3" s="127"/>
      <c r="E3" s="127"/>
      <c r="F3" s="127"/>
      <c r="G3" s="127"/>
      <c r="H3" s="127"/>
      <c r="I3" s="127"/>
      <c r="J3" s="127"/>
      <c r="K3" s="127"/>
      <c r="L3" s="127"/>
      <c r="M3" s="60"/>
      <c r="U3" s="58"/>
      <c r="V3" s="58"/>
    </row>
    <row r="4" spans="1:22" s="57" customFormat="1" ht="51.75" customHeight="1">
      <c r="A4" s="115" t="s">
        <v>5</v>
      </c>
      <c r="B4" s="119" t="s">
        <v>22</v>
      </c>
      <c r="C4" s="119" t="s">
        <v>6</v>
      </c>
      <c r="D4" s="123" t="s">
        <v>19</v>
      </c>
      <c r="E4" s="107" t="s">
        <v>8</v>
      </c>
      <c r="F4" s="107"/>
      <c r="G4" s="107"/>
      <c r="H4" s="107"/>
      <c r="I4" s="107"/>
      <c r="J4" s="107"/>
      <c r="K4" s="122" t="s">
        <v>20</v>
      </c>
      <c r="L4" s="122" t="s">
        <v>21</v>
      </c>
      <c r="M4" s="112" t="s">
        <v>12</v>
      </c>
      <c r="N4" s="101" t="s">
        <v>63</v>
      </c>
      <c r="O4" s="102"/>
      <c r="P4" s="102"/>
      <c r="Q4" s="102"/>
      <c r="R4" s="102"/>
      <c r="S4" s="102"/>
      <c r="T4" s="103"/>
      <c r="U4" s="58"/>
      <c r="V4" s="58"/>
    </row>
    <row r="5" spans="1:22" s="57" customFormat="1" ht="60.75" customHeight="1">
      <c r="A5" s="116"/>
      <c r="B5" s="120"/>
      <c r="C5" s="120"/>
      <c r="D5" s="124"/>
      <c r="E5" s="109" t="s">
        <v>13</v>
      </c>
      <c r="F5" s="110"/>
      <c r="G5" s="111"/>
      <c r="H5" s="109" t="s">
        <v>14</v>
      </c>
      <c r="I5" s="110"/>
      <c r="J5" s="111"/>
      <c r="K5" s="122"/>
      <c r="L5" s="122"/>
      <c r="M5" s="113"/>
      <c r="N5" s="104"/>
      <c r="O5" s="105"/>
      <c r="P5" s="105"/>
      <c r="Q5" s="105"/>
      <c r="R5" s="105"/>
      <c r="S5" s="105"/>
      <c r="T5" s="106"/>
      <c r="U5" s="100"/>
      <c r="V5" s="100"/>
    </row>
    <row r="6" spans="1:22" s="57" customFormat="1" ht="36.75" customHeight="1">
      <c r="A6" s="116"/>
      <c r="B6" s="121"/>
      <c r="C6" s="120"/>
      <c r="D6" s="124"/>
      <c r="E6" s="109" t="s">
        <v>9</v>
      </c>
      <c r="F6" s="110"/>
      <c r="G6" s="110"/>
      <c r="H6" s="110"/>
      <c r="I6" s="110"/>
      <c r="J6" s="111"/>
      <c r="K6" s="122"/>
      <c r="L6" s="122"/>
      <c r="M6" s="113"/>
      <c r="N6" s="107" t="s">
        <v>17</v>
      </c>
      <c r="O6" s="107"/>
      <c r="P6" s="107"/>
      <c r="Q6" s="107" t="s">
        <v>18</v>
      </c>
      <c r="R6" s="107"/>
      <c r="S6" s="107"/>
      <c r="T6" s="118" t="s">
        <v>4</v>
      </c>
      <c r="U6" s="100"/>
      <c r="V6" s="100"/>
    </row>
    <row r="7" spans="1:25" s="57" customFormat="1" ht="156" customHeight="1">
      <c r="A7" s="116"/>
      <c r="B7" s="118" t="s">
        <v>7</v>
      </c>
      <c r="C7" s="120"/>
      <c r="D7" s="124"/>
      <c r="E7" s="25" t="s">
        <v>2</v>
      </c>
      <c r="F7" s="25" t="s">
        <v>1</v>
      </c>
      <c r="G7" s="25" t="s">
        <v>11</v>
      </c>
      <c r="H7" s="25" t="s">
        <v>2</v>
      </c>
      <c r="I7" s="25" t="s">
        <v>15</v>
      </c>
      <c r="J7" s="25" t="s">
        <v>16</v>
      </c>
      <c r="K7" s="122"/>
      <c r="L7" s="122"/>
      <c r="M7" s="113"/>
      <c r="N7" s="25" t="s">
        <v>2</v>
      </c>
      <c r="O7" s="25" t="s">
        <v>1</v>
      </c>
      <c r="P7" s="25" t="s">
        <v>11</v>
      </c>
      <c r="Q7" s="25" t="s">
        <v>2</v>
      </c>
      <c r="R7" s="25" t="s">
        <v>15</v>
      </c>
      <c r="S7" s="25" t="s">
        <v>16</v>
      </c>
      <c r="T7" s="118"/>
      <c r="U7" s="100"/>
      <c r="V7" s="100"/>
      <c r="W7" s="58"/>
      <c r="X7" s="58"/>
      <c r="Y7" s="58"/>
    </row>
    <row r="8" spans="1:25" s="57" customFormat="1" ht="44.25" customHeight="1">
      <c r="A8" s="117"/>
      <c r="B8" s="118"/>
      <c r="C8" s="121"/>
      <c r="D8" s="125"/>
      <c r="E8" s="26" t="s">
        <v>3</v>
      </c>
      <c r="F8" s="26" t="s">
        <v>3</v>
      </c>
      <c r="G8" s="26" t="s">
        <v>3</v>
      </c>
      <c r="H8" s="26" t="s">
        <v>3</v>
      </c>
      <c r="I8" s="26" t="s">
        <v>3</v>
      </c>
      <c r="J8" s="26" t="s">
        <v>3</v>
      </c>
      <c r="K8" s="122"/>
      <c r="L8" s="122"/>
      <c r="M8" s="114"/>
      <c r="N8" s="25" t="s">
        <v>3</v>
      </c>
      <c r="O8" s="25" t="s">
        <v>3</v>
      </c>
      <c r="P8" s="25" t="s">
        <v>3</v>
      </c>
      <c r="Q8" s="25" t="s">
        <v>3</v>
      </c>
      <c r="R8" s="25" t="s">
        <v>3</v>
      </c>
      <c r="S8" s="25" t="s">
        <v>3</v>
      </c>
      <c r="T8" s="25" t="s">
        <v>10</v>
      </c>
      <c r="U8" s="100"/>
      <c r="V8" s="100"/>
      <c r="W8" s="58"/>
      <c r="X8" s="58"/>
      <c r="Y8" s="58"/>
    </row>
    <row r="9" spans="1:23" s="69" customFormat="1" ht="18" customHeight="1">
      <c r="A9" s="61">
        <v>1</v>
      </c>
      <c r="B9" s="62" t="s">
        <v>25</v>
      </c>
      <c r="C9" s="63">
        <v>5</v>
      </c>
      <c r="D9" s="41">
        <v>5629</v>
      </c>
      <c r="E9" s="27">
        <v>28</v>
      </c>
      <c r="F9" s="27"/>
      <c r="G9" s="27"/>
      <c r="H9" s="27"/>
      <c r="I9" s="27"/>
      <c r="J9" s="27"/>
      <c r="K9" s="64">
        <v>17143</v>
      </c>
      <c r="L9" s="65">
        <f>ROUND(D9/K9,3)</f>
        <v>0.328</v>
      </c>
      <c r="M9" s="64">
        <f>D9</f>
        <v>5629</v>
      </c>
      <c r="N9" s="66">
        <v>48.8</v>
      </c>
      <c r="O9" s="66">
        <f>ROUND(F9*M9/1000/12*4,1)</f>
        <v>0</v>
      </c>
      <c r="P9" s="66">
        <f>ROUND(G9*M9/1000/12*4,1)</f>
        <v>0</v>
      </c>
      <c r="Q9" s="66">
        <f>ROUND(H9*M9/1000/12*4,1)</f>
        <v>0</v>
      </c>
      <c r="R9" s="66">
        <f>ROUND(I9*M9/1000/12*4,1)</f>
        <v>0</v>
      </c>
      <c r="S9" s="66">
        <f>ROUND(J9*M9/1000/12*4,1)</f>
        <v>0</v>
      </c>
      <c r="T9" s="66">
        <f>SUM(N9:S9)</f>
        <v>48.8</v>
      </c>
      <c r="U9" s="67"/>
      <c r="V9" s="67"/>
      <c r="W9" s="68"/>
    </row>
    <row r="10" spans="1:23" s="69" customFormat="1" ht="15.75">
      <c r="A10" s="70">
        <v>2</v>
      </c>
      <c r="B10" s="62" t="s">
        <v>26</v>
      </c>
      <c r="C10" s="63">
        <v>5</v>
      </c>
      <c r="D10" s="41">
        <v>7378</v>
      </c>
      <c r="E10" s="28">
        <v>17</v>
      </c>
      <c r="F10" s="28"/>
      <c r="G10" s="28"/>
      <c r="H10" s="28">
        <v>49</v>
      </c>
      <c r="I10" s="27">
        <v>1</v>
      </c>
      <c r="J10" s="27"/>
      <c r="K10" s="64">
        <v>17143</v>
      </c>
      <c r="L10" s="65">
        <f aca="true" t="shared" si="0" ref="L10:L42">ROUND(D10/K10,3)</f>
        <v>0.43</v>
      </c>
      <c r="M10" s="64">
        <f aca="true" t="shared" si="1" ref="M10:M42">D10</f>
        <v>7378</v>
      </c>
      <c r="N10" s="66">
        <v>39.4</v>
      </c>
      <c r="O10" s="66">
        <f aca="true" t="shared" si="2" ref="O10:O45">ROUND(F10*M10/1000/12*4,1)</f>
        <v>0</v>
      </c>
      <c r="P10" s="66">
        <f aca="true" t="shared" si="3" ref="P10:P45">ROUND(G10*M10/1000/12*4,1)</f>
        <v>0</v>
      </c>
      <c r="Q10" s="66">
        <f aca="true" t="shared" si="4" ref="Q10:Q45">ROUND(H10*M10/1000/12*4,1)</f>
        <v>120.5</v>
      </c>
      <c r="R10" s="66">
        <f aca="true" t="shared" si="5" ref="R10:R45">ROUND(I10*M10/1000/12*4,1)</f>
        <v>2.5</v>
      </c>
      <c r="S10" s="66">
        <f aca="true" t="shared" si="6" ref="S10:S45">ROUND(J10*M10/1000/12*4,1)</f>
        <v>0</v>
      </c>
      <c r="T10" s="66">
        <f aca="true" t="shared" si="7" ref="T10:T45">SUM(N10:S10)</f>
        <v>162.4</v>
      </c>
      <c r="U10" s="67"/>
      <c r="V10" s="67"/>
      <c r="W10" s="68"/>
    </row>
    <row r="11" spans="1:23" s="69" customFormat="1" ht="15.75">
      <c r="A11" s="61">
        <v>3</v>
      </c>
      <c r="B11" s="62" t="s">
        <v>27</v>
      </c>
      <c r="C11" s="63">
        <v>5</v>
      </c>
      <c r="D11" s="41">
        <v>4704</v>
      </c>
      <c r="E11" s="28">
        <v>31</v>
      </c>
      <c r="F11" s="28"/>
      <c r="G11" s="28"/>
      <c r="H11" s="28"/>
      <c r="I11" s="27"/>
      <c r="J11" s="27"/>
      <c r="K11" s="64">
        <v>17143</v>
      </c>
      <c r="L11" s="65">
        <f t="shared" si="0"/>
        <v>0.274</v>
      </c>
      <c r="M11" s="64">
        <f t="shared" si="1"/>
        <v>4704</v>
      </c>
      <c r="N11" s="66">
        <v>45.6</v>
      </c>
      <c r="O11" s="66">
        <f t="shared" si="2"/>
        <v>0</v>
      </c>
      <c r="P11" s="66">
        <f t="shared" si="3"/>
        <v>0</v>
      </c>
      <c r="Q11" s="66">
        <f t="shared" si="4"/>
        <v>0</v>
      </c>
      <c r="R11" s="66">
        <f t="shared" si="5"/>
        <v>0</v>
      </c>
      <c r="S11" s="66">
        <f t="shared" si="6"/>
        <v>0</v>
      </c>
      <c r="T11" s="66">
        <f t="shared" si="7"/>
        <v>45.6</v>
      </c>
      <c r="U11" s="67"/>
      <c r="V11" s="67"/>
      <c r="W11" s="68"/>
    </row>
    <row r="12" spans="1:23" s="69" customFormat="1" ht="15.75">
      <c r="A12" s="70">
        <v>4</v>
      </c>
      <c r="B12" s="62" t="s">
        <v>28</v>
      </c>
      <c r="C12" s="63">
        <v>5</v>
      </c>
      <c r="D12" s="41">
        <v>9430</v>
      </c>
      <c r="E12" s="29">
        <v>15</v>
      </c>
      <c r="F12" s="29"/>
      <c r="G12" s="29"/>
      <c r="H12" s="29"/>
      <c r="I12" s="30"/>
      <c r="J12" s="30"/>
      <c r="K12" s="64">
        <v>17143</v>
      </c>
      <c r="L12" s="65">
        <f t="shared" si="0"/>
        <v>0.55</v>
      </c>
      <c r="M12" s="64">
        <f t="shared" si="1"/>
        <v>9430</v>
      </c>
      <c r="N12" s="66">
        <v>44</v>
      </c>
      <c r="O12" s="66">
        <f t="shared" si="2"/>
        <v>0</v>
      </c>
      <c r="P12" s="66">
        <f t="shared" si="3"/>
        <v>0</v>
      </c>
      <c r="Q12" s="66">
        <f t="shared" si="4"/>
        <v>0</v>
      </c>
      <c r="R12" s="66">
        <f t="shared" si="5"/>
        <v>0</v>
      </c>
      <c r="S12" s="66">
        <f t="shared" si="6"/>
        <v>0</v>
      </c>
      <c r="T12" s="66">
        <f t="shared" si="7"/>
        <v>44</v>
      </c>
      <c r="U12" s="67"/>
      <c r="V12" s="67"/>
      <c r="W12" s="68"/>
    </row>
    <row r="13" spans="1:23" s="69" customFormat="1" ht="15.75">
      <c r="A13" s="61">
        <v>5</v>
      </c>
      <c r="B13" s="62" t="s">
        <v>29</v>
      </c>
      <c r="C13" s="63">
        <v>5</v>
      </c>
      <c r="D13" s="41">
        <v>14809</v>
      </c>
      <c r="E13" s="28"/>
      <c r="F13" s="28"/>
      <c r="G13" s="28"/>
      <c r="H13" s="28"/>
      <c r="I13" s="27"/>
      <c r="J13" s="27"/>
      <c r="K13" s="64">
        <v>17143</v>
      </c>
      <c r="L13" s="65"/>
      <c r="M13" s="64"/>
      <c r="N13" s="66">
        <v>0</v>
      </c>
      <c r="O13" s="66">
        <f t="shared" si="2"/>
        <v>0</v>
      </c>
      <c r="P13" s="66">
        <f t="shared" si="3"/>
        <v>0</v>
      </c>
      <c r="Q13" s="66">
        <f t="shared" si="4"/>
        <v>0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7"/>
      <c r="V13" s="67"/>
      <c r="W13" s="68"/>
    </row>
    <row r="14" spans="1:23" s="69" customFormat="1" ht="15.75">
      <c r="A14" s="70">
        <v>6</v>
      </c>
      <c r="B14" s="62" t="s">
        <v>30</v>
      </c>
      <c r="C14" s="63">
        <v>5</v>
      </c>
      <c r="D14" s="41">
        <v>4799</v>
      </c>
      <c r="E14" s="28">
        <v>41</v>
      </c>
      <c r="F14" s="28"/>
      <c r="G14" s="28"/>
      <c r="H14" s="28"/>
      <c r="I14" s="27"/>
      <c r="J14" s="27"/>
      <c r="K14" s="64">
        <v>17143</v>
      </c>
      <c r="L14" s="65">
        <f t="shared" si="0"/>
        <v>0.28</v>
      </c>
      <c r="M14" s="64">
        <f t="shared" si="1"/>
        <v>4799</v>
      </c>
      <c r="N14" s="66">
        <v>63.9</v>
      </c>
      <c r="O14" s="66">
        <f t="shared" si="2"/>
        <v>0</v>
      </c>
      <c r="P14" s="66">
        <f t="shared" si="3"/>
        <v>0</v>
      </c>
      <c r="Q14" s="66">
        <f t="shared" si="4"/>
        <v>0</v>
      </c>
      <c r="R14" s="66">
        <f t="shared" si="5"/>
        <v>0</v>
      </c>
      <c r="S14" s="66">
        <f t="shared" si="6"/>
        <v>0</v>
      </c>
      <c r="T14" s="66">
        <f t="shared" si="7"/>
        <v>63.9</v>
      </c>
      <c r="U14" s="67"/>
      <c r="V14" s="67"/>
      <c r="W14" s="68"/>
    </row>
    <row r="15" spans="1:23" s="69" customFormat="1" ht="15.75" customHeight="1">
      <c r="A15" s="61">
        <v>7</v>
      </c>
      <c r="B15" s="62" t="s">
        <v>31</v>
      </c>
      <c r="C15" s="63">
        <v>5</v>
      </c>
      <c r="D15" s="41">
        <v>4122</v>
      </c>
      <c r="E15" s="28"/>
      <c r="F15" s="28"/>
      <c r="G15" s="28">
        <v>2</v>
      </c>
      <c r="H15" s="28">
        <v>78</v>
      </c>
      <c r="I15" s="27"/>
      <c r="J15" s="27"/>
      <c r="K15" s="64">
        <v>17143</v>
      </c>
      <c r="L15" s="65">
        <f t="shared" si="0"/>
        <v>0.24</v>
      </c>
      <c r="M15" s="64">
        <f t="shared" si="1"/>
        <v>4122</v>
      </c>
      <c r="N15" s="66">
        <v>0</v>
      </c>
      <c r="O15" s="66">
        <f t="shared" si="2"/>
        <v>0</v>
      </c>
      <c r="P15" s="66">
        <f t="shared" si="3"/>
        <v>2.7</v>
      </c>
      <c r="Q15" s="66">
        <v>101.6</v>
      </c>
      <c r="R15" s="66">
        <f t="shared" si="5"/>
        <v>0</v>
      </c>
      <c r="S15" s="66">
        <f t="shared" si="6"/>
        <v>0</v>
      </c>
      <c r="T15" s="66">
        <f t="shared" si="7"/>
        <v>104.3</v>
      </c>
      <c r="U15" s="67"/>
      <c r="V15" s="67"/>
      <c r="W15" s="68"/>
    </row>
    <row r="16" spans="1:23" s="71" customFormat="1" ht="15.75">
      <c r="A16" s="70">
        <v>8</v>
      </c>
      <c r="B16" s="62" t="s">
        <v>32</v>
      </c>
      <c r="C16" s="63">
        <v>5</v>
      </c>
      <c r="D16" s="41">
        <v>5512</v>
      </c>
      <c r="E16" s="28">
        <v>47</v>
      </c>
      <c r="F16" s="28">
        <v>1</v>
      </c>
      <c r="G16" s="28"/>
      <c r="H16" s="28"/>
      <c r="I16" s="27"/>
      <c r="J16" s="27"/>
      <c r="K16" s="64">
        <v>17143</v>
      </c>
      <c r="L16" s="65">
        <f t="shared" si="0"/>
        <v>0.322</v>
      </c>
      <c r="M16" s="64">
        <f t="shared" si="1"/>
        <v>5512</v>
      </c>
      <c r="N16" s="66">
        <v>88.4</v>
      </c>
      <c r="O16" s="66">
        <f t="shared" si="2"/>
        <v>1.8</v>
      </c>
      <c r="P16" s="66">
        <f t="shared" si="3"/>
        <v>0</v>
      </c>
      <c r="Q16" s="66">
        <f t="shared" si="4"/>
        <v>0</v>
      </c>
      <c r="R16" s="66">
        <f t="shared" si="5"/>
        <v>0</v>
      </c>
      <c r="S16" s="66">
        <f t="shared" si="6"/>
        <v>0</v>
      </c>
      <c r="T16" s="66">
        <f t="shared" si="7"/>
        <v>90.2</v>
      </c>
      <c r="U16" s="67"/>
      <c r="V16" s="67"/>
      <c r="W16" s="68"/>
    </row>
    <row r="17" spans="1:23" s="69" customFormat="1" ht="15.75">
      <c r="A17" s="61">
        <v>9</v>
      </c>
      <c r="B17" s="62" t="s">
        <v>33</v>
      </c>
      <c r="C17" s="63">
        <v>5</v>
      </c>
      <c r="D17" s="41">
        <v>32164</v>
      </c>
      <c r="E17" s="28"/>
      <c r="F17" s="28"/>
      <c r="G17" s="28"/>
      <c r="H17" s="28"/>
      <c r="I17" s="28"/>
      <c r="J17" s="28"/>
      <c r="K17" s="64">
        <v>17143</v>
      </c>
      <c r="L17" s="65"/>
      <c r="M17" s="64"/>
      <c r="N17" s="66">
        <v>0</v>
      </c>
      <c r="O17" s="66">
        <f t="shared" si="2"/>
        <v>0</v>
      </c>
      <c r="P17" s="66">
        <f t="shared" si="3"/>
        <v>0</v>
      </c>
      <c r="Q17" s="66">
        <f t="shared" si="4"/>
        <v>0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7"/>
      <c r="V17" s="67"/>
      <c r="W17" s="68"/>
    </row>
    <row r="18" spans="1:23" s="69" customFormat="1" ht="15.75">
      <c r="A18" s="70">
        <v>10</v>
      </c>
      <c r="B18" s="72" t="s">
        <v>34</v>
      </c>
      <c r="C18" s="63">
        <v>5</v>
      </c>
      <c r="D18" s="41">
        <v>12224</v>
      </c>
      <c r="E18" s="28">
        <v>17</v>
      </c>
      <c r="F18" s="28"/>
      <c r="G18" s="28"/>
      <c r="H18" s="28"/>
      <c r="I18" s="28"/>
      <c r="J18" s="28"/>
      <c r="K18" s="64">
        <v>17143</v>
      </c>
      <c r="L18" s="65">
        <f t="shared" si="0"/>
        <v>0.713</v>
      </c>
      <c r="M18" s="64">
        <f t="shared" si="1"/>
        <v>12224</v>
      </c>
      <c r="N18" s="66">
        <v>73.3</v>
      </c>
      <c r="O18" s="66">
        <f t="shared" si="2"/>
        <v>0</v>
      </c>
      <c r="P18" s="66">
        <f t="shared" si="3"/>
        <v>0</v>
      </c>
      <c r="Q18" s="66">
        <f t="shared" si="4"/>
        <v>0</v>
      </c>
      <c r="R18" s="66">
        <f t="shared" si="5"/>
        <v>0</v>
      </c>
      <c r="S18" s="66">
        <f t="shared" si="6"/>
        <v>0</v>
      </c>
      <c r="T18" s="66">
        <f t="shared" si="7"/>
        <v>73.3</v>
      </c>
      <c r="U18" s="67"/>
      <c r="V18" s="67"/>
      <c r="W18" s="68"/>
    </row>
    <row r="19" spans="1:23" s="69" customFormat="1" ht="15.75">
      <c r="A19" s="61">
        <v>11</v>
      </c>
      <c r="B19" s="72" t="s">
        <v>35</v>
      </c>
      <c r="C19" s="63">
        <v>5</v>
      </c>
      <c r="D19" s="41">
        <v>17808</v>
      </c>
      <c r="E19" s="28">
        <v>11</v>
      </c>
      <c r="F19" s="28"/>
      <c r="G19" s="28"/>
      <c r="H19" s="28"/>
      <c r="I19" s="28"/>
      <c r="J19" s="28"/>
      <c r="K19" s="64">
        <v>17143</v>
      </c>
      <c r="L19" s="65">
        <f t="shared" si="0"/>
        <v>1.039</v>
      </c>
      <c r="M19" s="64">
        <f t="shared" si="1"/>
        <v>17808</v>
      </c>
      <c r="N19" s="66">
        <v>65.3</v>
      </c>
      <c r="O19" s="66">
        <f t="shared" si="2"/>
        <v>0</v>
      </c>
      <c r="P19" s="66">
        <f t="shared" si="3"/>
        <v>0</v>
      </c>
      <c r="Q19" s="66">
        <f t="shared" si="4"/>
        <v>0</v>
      </c>
      <c r="R19" s="66">
        <f t="shared" si="5"/>
        <v>0</v>
      </c>
      <c r="S19" s="66">
        <f t="shared" si="6"/>
        <v>0</v>
      </c>
      <c r="T19" s="66">
        <f t="shared" si="7"/>
        <v>65.3</v>
      </c>
      <c r="U19" s="67"/>
      <c r="V19" s="67"/>
      <c r="W19" s="68"/>
    </row>
    <row r="20" spans="1:23" s="69" customFormat="1" ht="15.75">
      <c r="A20" s="70">
        <v>12</v>
      </c>
      <c r="B20" s="72" t="s">
        <v>36</v>
      </c>
      <c r="C20" s="63">
        <v>5</v>
      </c>
      <c r="D20" s="41">
        <v>14500</v>
      </c>
      <c r="E20" s="28">
        <v>11</v>
      </c>
      <c r="F20" s="28"/>
      <c r="G20" s="28"/>
      <c r="H20" s="28"/>
      <c r="I20" s="28"/>
      <c r="J20" s="28"/>
      <c r="K20" s="64">
        <v>17143</v>
      </c>
      <c r="L20" s="65">
        <f t="shared" si="0"/>
        <v>0.846</v>
      </c>
      <c r="M20" s="64">
        <f t="shared" si="1"/>
        <v>14500</v>
      </c>
      <c r="N20" s="66">
        <v>53.300000000000004</v>
      </c>
      <c r="O20" s="66">
        <f t="shared" si="2"/>
        <v>0</v>
      </c>
      <c r="P20" s="66">
        <f t="shared" si="3"/>
        <v>0</v>
      </c>
      <c r="Q20" s="66">
        <f t="shared" si="4"/>
        <v>0</v>
      </c>
      <c r="R20" s="66">
        <f t="shared" si="5"/>
        <v>0</v>
      </c>
      <c r="S20" s="66">
        <f t="shared" si="6"/>
        <v>0</v>
      </c>
      <c r="T20" s="66">
        <f t="shared" si="7"/>
        <v>53.300000000000004</v>
      </c>
      <c r="U20" s="67"/>
      <c r="V20" s="67"/>
      <c r="W20" s="68"/>
    </row>
    <row r="21" spans="1:23" s="69" customFormat="1" ht="15.75">
      <c r="A21" s="61">
        <v>13</v>
      </c>
      <c r="B21" s="72" t="s">
        <v>37</v>
      </c>
      <c r="C21" s="63">
        <v>5</v>
      </c>
      <c r="D21" s="41">
        <v>6342</v>
      </c>
      <c r="E21" s="28">
        <v>16</v>
      </c>
      <c r="F21" s="28"/>
      <c r="G21" s="28"/>
      <c r="H21" s="28"/>
      <c r="I21" s="28"/>
      <c r="J21" s="28"/>
      <c r="K21" s="64">
        <v>17143</v>
      </c>
      <c r="L21" s="65">
        <f t="shared" si="0"/>
        <v>0.37</v>
      </c>
      <c r="M21" s="64">
        <f t="shared" si="1"/>
        <v>6342</v>
      </c>
      <c r="N21" s="66">
        <v>27.4</v>
      </c>
      <c r="O21" s="66">
        <f t="shared" si="2"/>
        <v>0</v>
      </c>
      <c r="P21" s="66">
        <f t="shared" si="3"/>
        <v>0</v>
      </c>
      <c r="Q21" s="66">
        <f t="shared" si="4"/>
        <v>0</v>
      </c>
      <c r="R21" s="66">
        <f t="shared" si="5"/>
        <v>0</v>
      </c>
      <c r="S21" s="66">
        <f t="shared" si="6"/>
        <v>0</v>
      </c>
      <c r="T21" s="66">
        <f t="shared" si="7"/>
        <v>27.4</v>
      </c>
      <c r="U21" s="67"/>
      <c r="V21" s="67"/>
      <c r="W21" s="68"/>
    </row>
    <row r="22" spans="1:23" s="69" customFormat="1" ht="19.5" customHeight="1">
      <c r="A22" s="70">
        <v>14</v>
      </c>
      <c r="B22" s="72" t="s">
        <v>38</v>
      </c>
      <c r="C22" s="63">
        <v>5</v>
      </c>
      <c r="D22" s="41">
        <v>42996</v>
      </c>
      <c r="E22" s="28"/>
      <c r="F22" s="28"/>
      <c r="G22" s="28"/>
      <c r="H22" s="28"/>
      <c r="I22" s="28"/>
      <c r="J22" s="28"/>
      <c r="K22" s="64">
        <v>17143</v>
      </c>
      <c r="L22" s="65"/>
      <c r="M22" s="64"/>
      <c r="N22" s="66">
        <v>0</v>
      </c>
      <c r="O22" s="66">
        <f t="shared" si="2"/>
        <v>0</v>
      </c>
      <c r="P22" s="66">
        <f t="shared" si="3"/>
        <v>0</v>
      </c>
      <c r="Q22" s="66">
        <f t="shared" si="4"/>
        <v>0</v>
      </c>
      <c r="R22" s="66">
        <f t="shared" si="5"/>
        <v>0</v>
      </c>
      <c r="S22" s="66">
        <f t="shared" si="6"/>
        <v>0</v>
      </c>
      <c r="T22" s="66">
        <f t="shared" si="7"/>
        <v>0</v>
      </c>
      <c r="U22" s="67"/>
      <c r="V22" s="67"/>
      <c r="W22" s="68"/>
    </row>
    <row r="23" spans="1:23" s="69" customFormat="1" ht="15.75">
      <c r="A23" s="61">
        <v>15</v>
      </c>
      <c r="B23" s="72" t="s">
        <v>39</v>
      </c>
      <c r="C23" s="63">
        <v>5</v>
      </c>
      <c r="D23" s="41">
        <v>10327</v>
      </c>
      <c r="E23" s="28">
        <v>32</v>
      </c>
      <c r="F23" s="28"/>
      <c r="G23" s="28"/>
      <c r="H23" s="28"/>
      <c r="I23" s="28"/>
      <c r="J23" s="28"/>
      <c r="K23" s="64">
        <v>17143</v>
      </c>
      <c r="L23" s="65">
        <f t="shared" si="0"/>
        <v>0.602</v>
      </c>
      <c r="M23" s="64">
        <f t="shared" si="1"/>
        <v>10327</v>
      </c>
      <c r="N23" s="66">
        <v>103.3</v>
      </c>
      <c r="O23" s="66">
        <f t="shared" si="2"/>
        <v>0</v>
      </c>
      <c r="P23" s="66">
        <f t="shared" si="3"/>
        <v>0</v>
      </c>
      <c r="Q23" s="66">
        <f t="shared" si="4"/>
        <v>0</v>
      </c>
      <c r="R23" s="66">
        <f t="shared" si="5"/>
        <v>0</v>
      </c>
      <c r="S23" s="66">
        <f t="shared" si="6"/>
        <v>0</v>
      </c>
      <c r="T23" s="66">
        <f t="shared" si="7"/>
        <v>103.3</v>
      </c>
      <c r="U23" s="67"/>
      <c r="V23" s="67"/>
      <c r="W23" s="68"/>
    </row>
    <row r="24" spans="1:23" s="69" customFormat="1" ht="15.75" customHeight="1">
      <c r="A24" s="70">
        <v>16</v>
      </c>
      <c r="B24" s="72" t="s">
        <v>40</v>
      </c>
      <c r="C24" s="63">
        <v>5</v>
      </c>
      <c r="D24" s="41">
        <v>19260</v>
      </c>
      <c r="E24" s="28">
        <v>9</v>
      </c>
      <c r="F24" s="28"/>
      <c r="G24" s="28"/>
      <c r="H24" s="28"/>
      <c r="I24" s="28"/>
      <c r="J24" s="28"/>
      <c r="K24" s="64">
        <v>17143</v>
      </c>
      <c r="L24" s="65">
        <f t="shared" si="0"/>
        <v>1.123</v>
      </c>
      <c r="M24" s="64">
        <f t="shared" si="1"/>
        <v>19260</v>
      </c>
      <c r="N24" s="66">
        <v>57.8</v>
      </c>
      <c r="O24" s="66">
        <f t="shared" si="2"/>
        <v>0</v>
      </c>
      <c r="P24" s="66">
        <f t="shared" si="3"/>
        <v>0</v>
      </c>
      <c r="Q24" s="66">
        <f t="shared" si="4"/>
        <v>0</v>
      </c>
      <c r="R24" s="66">
        <f t="shared" si="5"/>
        <v>0</v>
      </c>
      <c r="S24" s="66">
        <f t="shared" si="6"/>
        <v>0</v>
      </c>
      <c r="T24" s="66">
        <f t="shared" si="7"/>
        <v>57.8</v>
      </c>
      <c r="U24" s="67"/>
      <c r="V24" s="67"/>
      <c r="W24" s="68"/>
    </row>
    <row r="25" spans="1:23" s="69" customFormat="1" ht="15.75">
      <c r="A25" s="61">
        <v>17</v>
      </c>
      <c r="B25" s="72" t="s">
        <v>41</v>
      </c>
      <c r="C25" s="63">
        <v>5</v>
      </c>
      <c r="D25" s="41">
        <v>13792</v>
      </c>
      <c r="E25" s="28"/>
      <c r="F25" s="28"/>
      <c r="G25" s="28"/>
      <c r="H25" s="28"/>
      <c r="I25" s="28"/>
      <c r="J25" s="28"/>
      <c r="K25" s="64">
        <v>17143</v>
      </c>
      <c r="L25" s="65"/>
      <c r="M25" s="64"/>
      <c r="N25" s="66">
        <v>0</v>
      </c>
      <c r="O25" s="66">
        <f t="shared" si="2"/>
        <v>0</v>
      </c>
      <c r="P25" s="66">
        <f t="shared" si="3"/>
        <v>0</v>
      </c>
      <c r="Q25" s="66">
        <f t="shared" si="4"/>
        <v>0</v>
      </c>
      <c r="R25" s="66">
        <f t="shared" si="5"/>
        <v>0</v>
      </c>
      <c r="S25" s="66">
        <f t="shared" si="6"/>
        <v>0</v>
      </c>
      <c r="T25" s="66">
        <f t="shared" si="7"/>
        <v>0</v>
      </c>
      <c r="U25" s="67"/>
      <c r="V25" s="67"/>
      <c r="W25" s="68"/>
    </row>
    <row r="26" spans="1:23" s="69" customFormat="1" ht="15.75">
      <c r="A26" s="70">
        <v>18</v>
      </c>
      <c r="B26" s="72" t="s">
        <v>42</v>
      </c>
      <c r="C26" s="63">
        <v>5</v>
      </c>
      <c r="D26" s="41">
        <v>5937</v>
      </c>
      <c r="E26" s="28">
        <v>28</v>
      </c>
      <c r="F26" s="28"/>
      <c r="G26" s="28"/>
      <c r="H26" s="28"/>
      <c r="I26" s="28"/>
      <c r="J26" s="28"/>
      <c r="K26" s="64">
        <v>17143</v>
      </c>
      <c r="L26" s="65">
        <f t="shared" si="0"/>
        <v>0.346</v>
      </c>
      <c r="M26" s="64">
        <f t="shared" si="1"/>
        <v>5937</v>
      </c>
      <c r="N26" s="66">
        <v>55.3</v>
      </c>
      <c r="O26" s="66">
        <f t="shared" si="2"/>
        <v>0</v>
      </c>
      <c r="P26" s="66">
        <f t="shared" si="3"/>
        <v>0</v>
      </c>
      <c r="Q26" s="66">
        <f t="shared" si="4"/>
        <v>0</v>
      </c>
      <c r="R26" s="66">
        <f t="shared" si="5"/>
        <v>0</v>
      </c>
      <c r="S26" s="66">
        <f t="shared" si="6"/>
        <v>0</v>
      </c>
      <c r="T26" s="66">
        <f t="shared" si="7"/>
        <v>55.3</v>
      </c>
      <c r="U26" s="67"/>
      <c r="V26" s="67"/>
      <c r="W26" s="68"/>
    </row>
    <row r="27" spans="1:23" s="69" customFormat="1" ht="15.75">
      <c r="A27" s="61">
        <v>19</v>
      </c>
      <c r="B27" s="72" t="s">
        <v>43</v>
      </c>
      <c r="C27" s="63">
        <v>5</v>
      </c>
      <c r="D27" s="41">
        <v>15196</v>
      </c>
      <c r="E27" s="31"/>
      <c r="F27" s="28"/>
      <c r="G27" s="28"/>
      <c r="H27" s="28"/>
      <c r="I27" s="28"/>
      <c r="J27" s="28"/>
      <c r="K27" s="64">
        <v>17143</v>
      </c>
      <c r="L27" s="65"/>
      <c r="M27" s="64"/>
      <c r="N27" s="66">
        <v>0</v>
      </c>
      <c r="O27" s="66">
        <f t="shared" si="2"/>
        <v>0</v>
      </c>
      <c r="P27" s="66">
        <f t="shared" si="3"/>
        <v>0</v>
      </c>
      <c r="Q27" s="66">
        <f t="shared" si="4"/>
        <v>0</v>
      </c>
      <c r="R27" s="66">
        <f t="shared" si="5"/>
        <v>0</v>
      </c>
      <c r="S27" s="66">
        <f t="shared" si="6"/>
        <v>0</v>
      </c>
      <c r="T27" s="66">
        <f t="shared" si="7"/>
        <v>0</v>
      </c>
      <c r="U27" s="67"/>
      <c r="V27" s="67"/>
      <c r="W27" s="68"/>
    </row>
    <row r="28" spans="1:23" s="69" customFormat="1" ht="15" customHeight="1">
      <c r="A28" s="70">
        <v>20</v>
      </c>
      <c r="B28" s="72" t="s">
        <v>44</v>
      </c>
      <c r="C28" s="63">
        <v>5</v>
      </c>
      <c r="D28" s="41">
        <v>10534</v>
      </c>
      <c r="E28" s="28">
        <v>8</v>
      </c>
      <c r="F28" s="28"/>
      <c r="G28" s="28"/>
      <c r="H28" s="28"/>
      <c r="I28" s="28"/>
      <c r="J28" s="28"/>
      <c r="K28" s="64">
        <v>17143</v>
      </c>
      <c r="L28" s="65">
        <f t="shared" si="0"/>
        <v>0.614</v>
      </c>
      <c r="M28" s="64">
        <f t="shared" si="1"/>
        <v>10534</v>
      </c>
      <c r="N28" s="66">
        <v>28.200000000000003</v>
      </c>
      <c r="O28" s="66">
        <f t="shared" si="2"/>
        <v>0</v>
      </c>
      <c r="P28" s="66">
        <f t="shared" si="3"/>
        <v>0</v>
      </c>
      <c r="Q28" s="66">
        <f t="shared" si="4"/>
        <v>0</v>
      </c>
      <c r="R28" s="66">
        <f t="shared" si="5"/>
        <v>0</v>
      </c>
      <c r="S28" s="66">
        <f t="shared" si="6"/>
        <v>0</v>
      </c>
      <c r="T28" s="66">
        <f t="shared" si="7"/>
        <v>28.200000000000003</v>
      </c>
      <c r="U28" s="67"/>
      <c r="V28" s="67"/>
      <c r="W28" s="68"/>
    </row>
    <row r="29" spans="1:23" s="69" customFormat="1" ht="18.75" customHeight="1">
      <c r="A29" s="61">
        <v>21</v>
      </c>
      <c r="B29" s="72" t="s">
        <v>45</v>
      </c>
      <c r="C29" s="63">
        <v>5</v>
      </c>
      <c r="D29" s="41">
        <v>25243</v>
      </c>
      <c r="E29" s="28"/>
      <c r="F29" s="28">
        <v>1</v>
      </c>
      <c r="G29" s="28"/>
      <c r="H29" s="28"/>
      <c r="I29" s="28"/>
      <c r="J29" s="28"/>
      <c r="K29" s="64">
        <v>17143</v>
      </c>
      <c r="L29" s="65">
        <f t="shared" si="0"/>
        <v>1.472</v>
      </c>
      <c r="M29" s="64">
        <f t="shared" si="1"/>
        <v>25243</v>
      </c>
      <c r="N29" s="66">
        <v>0</v>
      </c>
      <c r="O29" s="66">
        <f t="shared" si="2"/>
        <v>8.4</v>
      </c>
      <c r="P29" s="66">
        <f t="shared" si="3"/>
        <v>0</v>
      </c>
      <c r="Q29" s="66">
        <f t="shared" si="4"/>
        <v>0</v>
      </c>
      <c r="R29" s="66">
        <f t="shared" si="5"/>
        <v>0</v>
      </c>
      <c r="S29" s="66">
        <f t="shared" si="6"/>
        <v>0</v>
      </c>
      <c r="T29" s="66">
        <f t="shared" si="7"/>
        <v>8.4</v>
      </c>
      <c r="U29" s="67"/>
      <c r="V29" s="67"/>
      <c r="W29" s="68"/>
    </row>
    <row r="30" spans="1:23" s="69" customFormat="1" ht="15.75">
      <c r="A30" s="70">
        <v>22</v>
      </c>
      <c r="B30" s="72" t="s">
        <v>46</v>
      </c>
      <c r="C30" s="63">
        <v>5</v>
      </c>
      <c r="D30" s="41">
        <v>44680</v>
      </c>
      <c r="E30" s="28"/>
      <c r="F30" s="28"/>
      <c r="G30" s="28"/>
      <c r="H30" s="28"/>
      <c r="I30" s="28"/>
      <c r="J30" s="28"/>
      <c r="K30" s="64">
        <v>17143</v>
      </c>
      <c r="L30" s="65"/>
      <c r="M30" s="64"/>
      <c r="N30" s="66">
        <v>0</v>
      </c>
      <c r="O30" s="66">
        <f t="shared" si="2"/>
        <v>0</v>
      </c>
      <c r="P30" s="66">
        <f t="shared" si="3"/>
        <v>0</v>
      </c>
      <c r="Q30" s="66">
        <f t="shared" si="4"/>
        <v>0</v>
      </c>
      <c r="R30" s="66">
        <f t="shared" si="5"/>
        <v>0</v>
      </c>
      <c r="S30" s="66">
        <f t="shared" si="6"/>
        <v>0</v>
      </c>
      <c r="T30" s="66">
        <f t="shared" si="7"/>
        <v>0</v>
      </c>
      <c r="U30" s="67"/>
      <c r="V30" s="67"/>
      <c r="W30" s="68"/>
    </row>
    <row r="31" spans="1:23" s="69" customFormat="1" ht="15.75">
      <c r="A31" s="61">
        <v>23</v>
      </c>
      <c r="B31" s="72" t="s">
        <v>47</v>
      </c>
      <c r="C31" s="63">
        <v>5</v>
      </c>
      <c r="D31" s="41">
        <v>68352</v>
      </c>
      <c r="E31" s="28"/>
      <c r="F31" s="28"/>
      <c r="G31" s="28"/>
      <c r="H31" s="28"/>
      <c r="I31" s="28"/>
      <c r="J31" s="28"/>
      <c r="K31" s="64">
        <v>17143</v>
      </c>
      <c r="L31" s="65"/>
      <c r="M31" s="64"/>
      <c r="N31" s="66">
        <v>0</v>
      </c>
      <c r="O31" s="66">
        <f t="shared" si="2"/>
        <v>0</v>
      </c>
      <c r="P31" s="66">
        <f t="shared" si="3"/>
        <v>0</v>
      </c>
      <c r="Q31" s="66">
        <f t="shared" si="4"/>
        <v>0</v>
      </c>
      <c r="R31" s="66">
        <f t="shared" si="5"/>
        <v>0</v>
      </c>
      <c r="S31" s="66">
        <f t="shared" si="6"/>
        <v>0</v>
      </c>
      <c r="T31" s="66">
        <f t="shared" si="7"/>
        <v>0</v>
      </c>
      <c r="U31" s="67"/>
      <c r="V31" s="67"/>
      <c r="W31" s="68"/>
    </row>
    <row r="32" spans="1:23" s="69" customFormat="1" ht="18" customHeight="1">
      <c r="A32" s="70">
        <v>24</v>
      </c>
      <c r="B32" s="72" t="s">
        <v>48</v>
      </c>
      <c r="C32" s="63">
        <v>5</v>
      </c>
      <c r="D32" s="41">
        <v>24131</v>
      </c>
      <c r="E32" s="28">
        <v>6</v>
      </c>
      <c r="F32" s="28"/>
      <c r="G32" s="28"/>
      <c r="H32" s="28"/>
      <c r="I32" s="28"/>
      <c r="J32" s="28"/>
      <c r="K32" s="64">
        <v>17143</v>
      </c>
      <c r="L32" s="65">
        <f t="shared" si="0"/>
        <v>1.408</v>
      </c>
      <c r="M32" s="64">
        <f t="shared" si="1"/>
        <v>24131</v>
      </c>
      <c r="N32" s="66">
        <v>40.199999999999996</v>
      </c>
      <c r="O32" s="66">
        <f t="shared" si="2"/>
        <v>0</v>
      </c>
      <c r="P32" s="66">
        <f t="shared" si="3"/>
        <v>0</v>
      </c>
      <c r="Q32" s="66">
        <f t="shared" si="4"/>
        <v>0</v>
      </c>
      <c r="R32" s="66">
        <f t="shared" si="5"/>
        <v>0</v>
      </c>
      <c r="S32" s="66">
        <f t="shared" si="6"/>
        <v>0</v>
      </c>
      <c r="T32" s="66">
        <f t="shared" si="7"/>
        <v>40.199999999999996</v>
      </c>
      <c r="U32" s="67"/>
      <c r="V32" s="67"/>
      <c r="W32" s="68"/>
    </row>
    <row r="33" spans="1:23" s="69" customFormat="1" ht="24" customHeight="1">
      <c r="A33" s="61">
        <v>25</v>
      </c>
      <c r="B33" s="72" t="s">
        <v>49</v>
      </c>
      <c r="C33" s="63">
        <v>5</v>
      </c>
      <c r="D33" s="41">
        <v>21977</v>
      </c>
      <c r="E33" s="28">
        <v>9</v>
      </c>
      <c r="F33" s="28"/>
      <c r="G33" s="28"/>
      <c r="H33" s="28"/>
      <c r="I33" s="28"/>
      <c r="J33" s="28"/>
      <c r="K33" s="64">
        <v>17143</v>
      </c>
      <c r="L33" s="65">
        <f t="shared" si="0"/>
        <v>1.282</v>
      </c>
      <c r="M33" s="64">
        <f t="shared" si="1"/>
        <v>21977</v>
      </c>
      <c r="N33" s="66">
        <v>66</v>
      </c>
      <c r="O33" s="66">
        <f t="shared" si="2"/>
        <v>0</v>
      </c>
      <c r="P33" s="66">
        <f t="shared" si="3"/>
        <v>0</v>
      </c>
      <c r="Q33" s="66">
        <f t="shared" si="4"/>
        <v>0</v>
      </c>
      <c r="R33" s="66">
        <f t="shared" si="5"/>
        <v>0</v>
      </c>
      <c r="S33" s="66">
        <f t="shared" si="6"/>
        <v>0</v>
      </c>
      <c r="T33" s="66">
        <f t="shared" si="7"/>
        <v>66</v>
      </c>
      <c r="U33" s="67"/>
      <c r="V33" s="67"/>
      <c r="W33" s="68"/>
    </row>
    <row r="34" spans="1:23" s="69" customFormat="1" ht="37.5" customHeight="1">
      <c r="A34" s="70">
        <v>26</v>
      </c>
      <c r="B34" s="72" t="s">
        <v>50</v>
      </c>
      <c r="C34" s="63">
        <v>5</v>
      </c>
      <c r="D34" s="41">
        <v>48241</v>
      </c>
      <c r="E34" s="28"/>
      <c r="F34" s="28"/>
      <c r="G34" s="28"/>
      <c r="H34" s="28"/>
      <c r="I34" s="28"/>
      <c r="J34" s="28"/>
      <c r="K34" s="64">
        <v>17143</v>
      </c>
      <c r="L34" s="65"/>
      <c r="M34" s="64"/>
      <c r="N34" s="66">
        <v>0</v>
      </c>
      <c r="O34" s="66">
        <f t="shared" si="2"/>
        <v>0</v>
      </c>
      <c r="P34" s="66">
        <f t="shared" si="3"/>
        <v>0</v>
      </c>
      <c r="Q34" s="66">
        <f t="shared" si="4"/>
        <v>0</v>
      </c>
      <c r="R34" s="66">
        <f t="shared" si="5"/>
        <v>0</v>
      </c>
      <c r="S34" s="66">
        <f t="shared" si="6"/>
        <v>0</v>
      </c>
      <c r="T34" s="66">
        <f t="shared" si="7"/>
        <v>0</v>
      </c>
      <c r="U34" s="67"/>
      <c r="V34" s="67"/>
      <c r="W34" s="68"/>
    </row>
    <row r="35" spans="1:23" s="69" customFormat="1" ht="18.75" customHeight="1">
      <c r="A35" s="61">
        <v>27</v>
      </c>
      <c r="B35" s="72" t="s">
        <v>51</v>
      </c>
      <c r="C35" s="63">
        <v>5</v>
      </c>
      <c r="D35" s="41">
        <v>61019</v>
      </c>
      <c r="E35" s="28">
        <v>4</v>
      </c>
      <c r="F35" s="28"/>
      <c r="G35" s="28"/>
      <c r="H35" s="28"/>
      <c r="I35" s="28"/>
      <c r="J35" s="28"/>
      <c r="K35" s="64">
        <v>17143</v>
      </c>
      <c r="L35" s="65">
        <f t="shared" si="0"/>
        <v>3.559</v>
      </c>
      <c r="M35" s="64">
        <f t="shared" si="1"/>
        <v>61019</v>
      </c>
      <c r="N35" s="66">
        <v>61.00000000000001</v>
      </c>
      <c r="O35" s="66">
        <f t="shared" si="2"/>
        <v>0</v>
      </c>
      <c r="P35" s="66">
        <f t="shared" si="3"/>
        <v>0</v>
      </c>
      <c r="Q35" s="66">
        <f t="shared" si="4"/>
        <v>0</v>
      </c>
      <c r="R35" s="66">
        <f t="shared" si="5"/>
        <v>0</v>
      </c>
      <c r="S35" s="66">
        <f t="shared" si="6"/>
        <v>0</v>
      </c>
      <c r="T35" s="66">
        <f t="shared" si="7"/>
        <v>61.00000000000001</v>
      </c>
      <c r="U35" s="67"/>
      <c r="V35" s="67"/>
      <c r="W35" s="68"/>
    </row>
    <row r="36" spans="1:23" s="69" customFormat="1" ht="32.25" customHeight="1">
      <c r="A36" s="70">
        <v>28</v>
      </c>
      <c r="B36" s="72" t="s">
        <v>52</v>
      </c>
      <c r="C36" s="63">
        <v>5</v>
      </c>
      <c r="D36" s="41">
        <v>53181</v>
      </c>
      <c r="E36" s="28"/>
      <c r="F36" s="28"/>
      <c r="G36" s="28"/>
      <c r="H36" s="28"/>
      <c r="I36" s="28"/>
      <c r="J36" s="28"/>
      <c r="K36" s="64">
        <v>17143</v>
      </c>
      <c r="L36" s="65"/>
      <c r="M36" s="64"/>
      <c r="N36" s="66">
        <v>0</v>
      </c>
      <c r="O36" s="66">
        <f t="shared" si="2"/>
        <v>0</v>
      </c>
      <c r="P36" s="66">
        <f t="shared" si="3"/>
        <v>0</v>
      </c>
      <c r="Q36" s="66">
        <f t="shared" si="4"/>
        <v>0</v>
      </c>
      <c r="R36" s="66">
        <f t="shared" si="5"/>
        <v>0</v>
      </c>
      <c r="S36" s="66">
        <f t="shared" si="6"/>
        <v>0</v>
      </c>
      <c r="T36" s="66">
        <f t="shared" si="7"/>
        <v>0</v>
      </c>
      <c r="U36" s="67"/>
      <c r="V36" s="67"/>
      <c r="W36" s="68"/>
    </row>
    <row r="37" spans="1:23" s="69" customFormat="1" ht="31.5">
      <c r="A37" s="61">
        <v>29</v>
      </c>
      <c r="B37" s="72" t="s">
        <v>53</v>
      </c>
      <c r="C37" s="63">
        <v>5</v>
      </c>
      <c r="D37" s="41">
        <v>26466</v>
      </c>
      <c r="E37" s="28">
        <v>6</v>
      </c>
      <c r="F37" s="28"/>
      <c r="G37" s="28"/>
      <c r="H37" s="28"/>
      <c r="I37" s="28"/>
      <c r="J37" s="28"/>
      <c r="K37" s="64">
        <v>17143</v>
      </c>
      <c r="L37" s="65">
        <f t="shared" si="0"/>
        <v>1.544</v>
      </c>
      <c r="M37" s="64">
        <f t="shared" si="1"/>
        <v>26466</v>
      </c>
      <c r="N37" s="66">
        <v>52.9</v>
      </c>
      <c r="O37" s="66">
        <f t="shared" si="2"/>
        <v>0</v>
      </c>
      <c r="P37" s="66">
        <f t="shared" si="3"/>
        <v>0</v>
      </c>
      <c r="Q37" s="66">
        <f t="shared" si="4"/>
        <v>0</v>
      </c>
      <c r="R37" s="66">
        <f t="shared" si="5"/>
        <v>0</v>
      </c>
      <c r="S37" s="66">
        <f t="shared" si="6"/>
        <v>0</v>
      </c>
      <c r="T37" s="66">
        <f t="shared" si="7"/>
        <v>52.9</v>
      </c>
      <c r="U37" s="67"/>
      <c r="V37" s="67"/>
      <c r="W37" s="68"/>
    </row>
    <row r="38" spans="1:23" s="69" customFormat="1" ht="15.75">
      <c r="A38" s="70">
        <v>30</v>
      </c>
      <c r="B38" s="72" t="s">
        <v>54</v>
      </c>
      <c r="C38" s="63">
        <v>5</v>
      </c>
      <c r="D38" s="41">
        <v>16950</v>
      </c>
      <c r="E38" s="28"/>
      <c r="F38" s="28"/>
      <c r="G38" s="28"/>
      <c r="H38" s="28"/>
      <c r="I38" s="28"/>
      <c r="J38" s="28"/>
      <c r="K38" s="64">
        <v>17143</v>
      </c>
      <c r="L38" s="65">
        <f t="shared" si="0"/>
        <v>0.989</v>
      </c>
      <c r="M38" s="64">
        <f t="shared" si="1"/>
        <v>16950</v>
      </c>
      <c r="N38" s="66">
        <v>0</v>
      </c>
      <c r="O38" s="66">
        <f t="shared" si="2"/>
        <v>0</v>
      </c>
      <c r="P38" s="66">
        <f t="shared" si="3"/>
        <v>0</v>
      </c>
      <c r="Q38" s="66">
        <f t="shared" si="4"/>
        <v>0</v>
      </c>
      <c r="R38" s="66">
        <f t="shared" si="5"/>
        <v>0</v>
      </c>
      <c r="S38" s="66">
        <f t="shared" si="6"/>
        <v>0</v>
      </c>
      <c r="T38" s="66">
        <f t="shared" si="7"/>
        <v>0</v>
      </c>
      <c r="U38" s="67"/>
      <c r="V38" s="67"/>
      <c r="W38" s="68"/>
    </row>
    <row r="39" spans="1:23" s="69" customFormat="1" ht="15.75">
      <c r="A39" s="61">
        <v>31</v>
      </c>
      <c r="B39" s="72" t="s">
        <v>55</v>
      </c>
      <c r="C39" s="63">
        <v>5</v>
      </c>
      <c r="D39" s="41">
        <v>44493</v>
      </c>
      <c r="E39" s="28"/>
      <c r="F39" s="28"/>
      <c r="G39" s="28"/>
      <c r="H39" s="28"/>
      <c r="I39" s="28"/>
      <c r="J39" s="28"/>
      <c r="K39" s="64">
        <v>17143</v>
      </c>
      <c r="L39" s="65"/>
      <c r="M39" s="64"/>
      <c r="N39" s="66">
        <v>0</v>
      </c>
      <c r="O39" s="66">
        <f t="shared" si="2"/>
        <v>0</v>
      </c>
      <c r="P39" s="66">
        <f t="shared" si="3"/>
        <v>0</v>
      </c>
      <c r="Q39" s="66">
        <f t="shared" si="4"/>
        <v>0</v>
      </c>
      <c r="R39" s="66">
        <f t="shared" si="5"/>
        <v>0</v>
      </c>
      <c r="S39" s="66">
        <f t="shared" si="6"/>
        <v>0</v>
      </c>
      <c r="T39" s="66">
        <f t="shared" si="7"/>
        <v>0</v>
      </c>
      <c r="U39" s="67"/>
      <c r="V39" s="67"/>
      <c r="W39" s="68"/>
    </row>
    <row r="40" spans="1:23" s="69" customFormat="1" ht="18.75" customHeight="1">
      <c r="A40" s="70">
        <v>32</v>
      </c>
      <c r="B40" s="72" t="s">
        <v>56</v>
      </c>
      <c r="C40" s="63">
        <v>5</v>
      </c>
      <c r="D40" s="41">
        <v>5867</v>
      </c>
      <c r="E40" s="28">
        <v>4</v>
      </c>
      <c r="F40" s="28"/>
      <c r="G40" s="28"/>
      <c r="H40" s="28"/>
      <c r="I40" s="28"/>
      <c r="J40" s="28"/>
      <c r="K40" s="64">
        <v>17143</v>
      </c>
      <c r="L40" s="65">
        <f t="shared" si="0"/>
        <v>0.342</v>
      </c>
      <c r="M40" s="64">
        <f t="shared" si="1"/>
        <v>5867</v>
      </c>
      <c r="N40" s="66">
        <v>7.8</v>
      </c>
      <c r="O40" s="66">
        <f t="shared" si="2"/>
        <v>0</v>
      </c>
      <c r="P40" s="66">
        <f t="shared" si="3"/>
        <v>0</v>
      </c>
      <c r="Q40" s="66">
        <f t="shared" si="4"/>
        <v>0</v>
      </c>
      <c r="R40" s="66">
        <f t="shared" si="5"/>
        <v>0</v>
      </c>
      <c r="S40" s="66">
        <f t="shared" si="6"/>
        <v>0</v>
      </c>
      <c r="T40" s="66">
        <f t="shared" si="7"/>
        <v>7.8</v>
      </c>
      <c r="U40" s="67"/>
      <c r="V40" s="67"/>
      <c r="W40" s="68"/>
    </row>
    <row r="41" spans="1:23" s="69" customFormat="1" ht="15.75" customHeight="1">
      <c r="A41" s="61">
        <v>33</v>
      </c>
      <c r="B41" s="72" t="s">
        <v>57</v>
      </c>
      <c r="C41" s="63">
        <v>5</v>
      </c>
      <c r="D41" s="41">
        <v>10600</v>
      </c>
      <c r="E41" s="28">
        <v>8</v>
      </c>
      <c r="F41" s="28">
        <v>1</v>
      </c>
      <c r="G41" s="28"/>
      <c r="H41" s="28"/>
      <c r="I41" s="28"/>
      <c r="J41" s="28"/>
      <c r="K41" s="64">
        <v>17143</v>
      </c>
      <c r="L41" s="65">
        <f t="shared" si="0"/>
        <v>0.618</v>
      </c>
      <c r="M41" s="64">
        <f t="shared" si="1"/>
        <v>10600</v>
      </c>
      <c r="N41" s="66">
        <v>28.400000000000002</v>
      </c>
      <c r="O41" s="66">
        <f t="shared" si="2"/>
        <v>3.5</v>
      </c>
      <c r="P41" s="66">
        <f t="shared" si="3"/>
        <v>0</v>
      </c>
      <c r="Q41" s="66">
        <f t="shared" si="4"/>
        <v>0</v>
      </c>
      <c r="R41" s="66">
        <f t="shared" si="5"/>
        <v>0</v>
      </c>
      <c r="S41" s="66">
        <f t="shared" si="6"/>
        <v>0</v>
      </c>
      <c r="T41" s="66">
        <f t="shared" si="7"/>
        <v>31.900000000000002</v>
      </c>
      <c r="U41" s="67"/>
      <c r="V41" s="67"/>
      <c r="W41" s="68"/>
    </row>
    <row r="42" spans="1:23" s="69" customFormat="1" ht="15.75" customHeight="1">
      <c r="A42" s="70">
        <v>34</v>
      </c>
      <c r="B42" s="72" t="s">
        <v>58</v>
      </c>
      <c r="C42" s="63">
        <v>5</v>
      </c>
      <c r="D42" s="41">
        <v>7834</v>
      </c>
      <c r="E42" s="28">
        <v>16</v>
      </c>
      <c r="F42" s="28"/>
      <c r="G42" s="28"/>
      <c r="H42" s="28"/>
      <c r="I42" s="28"/>
      <c r="J42" s="28"/>
      <c r="K42" s="64">
        <v>17143</v>
      </c>
      <c r="L42" s="65">
        <f t="shared" si="0"/>
        <v>0.457</v>
      </c>
      <c r="M42" s="64">
        <f t="shared" si="1"/>
        <v>7834</v>
      </c>
      <c r="N42" s="66">
        <v>41.8</v>
      </c>
      <c r="O42" s="66">
        <f t="shared" si="2"/>
        <v>0</v>
      </c>
      <c r="P42" s="66">
        <f t="shared" si="3"/>
        <v>0</v>
      </c>
      <c r="Q42" s="66">
        <f t="shared" si="4"/>
        <v>0</v>
      </c>
      <c r="R42" s="66">
        <f t="shared" si="5"/>
        <v>0</v>
      </c>
      <c r="S42" s="66">
        <f t="shared" si="6"/>
        <v>0</v>
      </c>
      <c r="T42" s="66">
        <f t="shared" si="7"/>
        <v>41.8</v>
      </c>
      <c r="U42" s="67"/>
      <c r="V42" s="67"/>
      <c r="W42" s="68"/>
    </row>
    <row r="43" spans="1:23" s="69" customFormat="1" ht="15.75" customHeight="1">
      <c r="A43" s="61">
        <v>35</v>
      </c>
      <c r="B43" s="72" t="s">
        <v>59</v>
      </c>
      <c r="C43" s="63">
        <v>5</v>
      </c>
      <c r="D43" s="41">
        <v>23316</v>
      </c>
      <c r="E43" s="28"/>
      <c r="F43" s="28"/>
      <c r="G43" s="28"/>
      <c r="H43" s="28"/>
      <c r="I43" s="28"/>
      <c r="J43" s="28"/>
      <c r="K43" s="64">
        <v>17143</v>
      </c>
      <c r="L43" s="65"/>
      <c r="M43" s="64"/>
      <c r="N43" s="66">
        <v>0</v>
      </c>
      <c r="O43" s="66">
        <f t="shared" si="2"/>
        <v>0</v>
      </c>
      <c r="P43" s="66">
        <f t="shared" si="3"/>
        <v>0</v>
      </c>
      <c r="Q43" s="66">
        <f t="shared" si="4"/>
        <v>0</v>
      </c>
      <c r="R43" s="66">
        <f t="shared" si="5"/>
        <v>0</v>
      </c>
      <c r="S43" s="66">
        <f t="shared" si="6"/>
        <v>0</v>
      </c>
      <c r="T43" s="66">
        <f t="shared" si="7"/>
        <v>0</v>
      </c>
      <c r="U43" s="67"/>
      <c r="V43" s="67"/>
      <c r="W43" s="68"/>
    </row>
    <row r="44" spans="1:23" s="69" customFormat="1" ht="15.75" customHeight="1">
      <c r="A44" s="70">
        <v>36</v>
      </c>
      <c r="B44" s="72" t="s">
        <v>60</v>
      </c>
      <c r="C44" s="63">
        <v>5</v>
      </c>
      <c r="D44" s="41">
        <v>58492</v>
      </c>
      <c r="E44" s="28"/>
      <c r="F44" s="28"/>
      <c r="G44" s="28"/>
      <c r="H44" s="28"/>
      <c r="I44" s="28"/>
      <c r="J44" s="28"/>
      <c r="K44" s="64">
        <v>17143</v>
      </c>
      <c r="L44" s="65"/>
      <c r="M44" s="64"/>
      <c r="N44" s="66">
        <v>0</v>
      </c>
      <c r="O44" s="66">
        <f t="shared" si="2"/>
        <v>0</v>
      </c>
      <c r="P44" s="66">
        <f t="shared" si="3"/>
        <v>0</v>
      </c>
      <c r="Q44" s="66">
        <f t="shared" si="4"/>
        <v>0</v>
      </c>
      <c r="R44" s="66">
        <f t="shared" si="5"/>
        <v>0</v>
      </c>
      <c r="S44" s="66">
        <f t="shared" si="6"/>
        <v>0</v>
      </c>
      <c r="T44" s="66">
        <f t="shared" si="7"/>
        <v>0</v>
      </c>
      <c r="U44" s="67"/>
      <c r="V44" s="67"/>
      <c r="W44" s="68"/>
    </row>
    <row r="45" spans="1:23" s="69" customFormat="1" ht="16.5" thickBot="1">
      <c r="A45" s="61">
        <v>37</v>
      </c>
      <c r="B45" s="73" t="s">
        <v>61</v>
      </c>
      <c r="C45" s="63">
        <v>5</v>
      </c>
      <c r="D45" s="74">
        <v>44960</v>
      </c>
      <c r="E45" s="28"/>
      <c r="F45" s="28"/>
      <c r="G45" s="28"/>
      <c r="H45" s="28"/>
      <c r="I45" s="28"/>
      <c r="J45" s="28"/>
      <c r="K45" s="64">
        <v>17143</v>
      </c>
      <c r="L45" s="65"/>
      <c r="M45" s="64"/>
      <c r="N45" s="66">
        <v>0</v>
      </c>
      <c r="O45" s="66">
        <f t="shared" si="2"/>
        <v>0</v>
      </c>
      <c r="P45" s="66">
        <f t="shared" si="3"/>
        <v>0</v>
      </c>
      <c r="Q45" s="66">
        <f t="shared" si="4"/>
        <v>0</v>
      </c>
      <c r="R45" s="66">
        <f t="shared" si="5"/>
        <v>0</v>
      </c>
      <c r="S45" s="66">
        <f t="shared" si="6"/>
        <v>0</v>
      </c>
      <c r="T45" s="66">
        <f t="shared" si="7"/>
        <v>0</v>
      </c>
      <c r="U45" s="67"/>
      <c r="V45" s="67"/>
      <c r="W45" s="68"/>
    </row>
    <row r="46" spans="1:22" s="69" customFormat="1" ht="16.5" thickBot="1">
      <c r="A46" s="75"/>
      <c r="B46" s="76" t="s">
        <v>23</v>
      </c>
      <c r="C46" s="77"/>
      <c r="D46" s="78"/>
      <c r="E46" s="32">
        <f aca="true" t="shared" si="8" ref="E46:J46">SUM(E9:E45)</f>
        <v>364</v>
      </c>
      <c r="F46" s="32">
        <f t="shared" si="8"/>
        <v>3</v>
      </c>
      <c r="G46" s="32">
        <f t="shared" si="8"/>
        <v>2</v>
      </c>
      <c r="H46" s="32">
        <f t="shared" si="8"/>
        <v>127</v>
      </c>
      <c r="I46" s="32">
        <f t="shared" si="8"/>
        <v>1</v>
      </c>
      <c r="J46" s="32">
        <f t="shared" si="8"/>
        <v>0</v>
      </c>
      <c r="K46" s="79"/>
      <c r="L46" s="80"/>
      <c r="M46" s="79"/>
      <c r="N46" s="66">
        <f aca="true" t="shared" si="9" ref="N46:T46">SUM(N9:N45)</f>
        <v>1092.1</v>
      </c>
      <c r="O46" s="66">
        <f t="shared" si="9"/>
        <v>13.700000000000001</v>
      </c>
      <c r="P46" s="66">
        <f t="shared" si="9"/>
        <v>2.7</v>
      </c>
      <c r="Q46" s="66">
        <f t="shared" si="9"/>
        <v>222.1</v>
      </c>
      <c r="R46" s="66">
        <f t="shared" si="9"/>
        <v>2.5</v>
      </c>
      <c r="S46" s="66">
        <f t="shared" si="9"/>
        <v>0</v>
      </c>
      <c r="T46" s="66">
        <f t="shared" si="9"/>
        <v>1333.1</v>
      </c>
      <c r="U46" s="67"/>
      <c r="V46" s="67"/>
    </row>
    <row r="47" spans="1:22" s="57" customFormat="1" ht="18" customHeight="1">
      <c r="A47" s="81"/>
      <c r="B47" s="82"/>
      <c r="C47" s="82"/>
      <c r="D47" s="82"/>
      <c r="E47" s="83"/>
      <c r="F47" s="82"/>
      <c r="G47" s="82"/>
      <c r="H47" s="82"/>
      <c r="I47" s="82"/>
      <c r="J47" s="82"/>
      <c r="K47" s="84"/>
      <c r="L47" s="85"/>
      <c r="M47" s="85"/>
      <c r="T47" s="86"/>
      <c r="U47" s="58"/>
      <c r="V47" s="58"/>
    </row>
    <row r="48" spans="1:22" s="57" customFormat="1" ht="15.75">
      <c r="A48" s="87"/>
      <c r="B48" s="88"/>
      <c r="C48" s="88"/>
      <c r="D48" s="88"/>
      <c r="E48" s="89"/>
      <c r="F48" s="89"/>
      <c r="G48" s="89"/>
      <c r="H48" s="89"/>
      <c r="I48" s="89"/>
      <c r="J48" s="89"/>
      <c r="K48" s="89"/>
      <c r="L48" s="89"/>
      <c r="M48" s="89"/>
      <c r="U48" s="58"/>
      <c r="V48" s="58"/>
    </row>
    <row r="49" spans="1:22" s="57" customFormat="1" ht="15.75">
      <c r="A49" s="87"/>
      <c r="B49" s="88"/>
      <c r="C49" s="88"/>
      <c r="D49" s="88"/>
      <c r="E49" s="89"/>
      <c r="F49" s="89"/>
      <c r="G49" s="89"/>
      <c r="H49" s="89"/>
      <c r="I49" s="89"/>
      <c r="J49" s="89"/>
      <c r="K49" s="89"/>
      <c r="L49" s="89"/>
      <c r="M49" s="89"/>
      <c r="U49" s="58"/>
      <c r="V49" s="58"/>
    </row>
    <row r="50" spans="1:22" s="57" customFormat="1" ht="15.75">
      <c r="A50" s="87"/>
      <c r="B50" s="88"/>
      <c r="C50" s="88"/>
      <c r="D50" s="88"/>
      <c r="E50" s="89"/>
      <c r="F50" s="89"/>
      <c r="G50" s="89"/>
      <c r="H50" s="89"/>
      <c r="I50" s="89"/>
      <c r="J50" s="89"/>
      <c r="K50" s="89"/>
      <c r="L50" s="89"/>
      <c r="M50" s="89"/>
      <c r="U50" s="58"/>
      <c r="V50" s="58"/>
    </row>
    <row r="51" spans="1:22" s="57" customFormat="1" ht="15.75">
      <c r="A51" s="87"/>
      <c r="B51" s="88"/>
      <c r="C51" s="88"/>
      <c r="D51" s="88"/>
      <c r="E51" s="89"/>
      <c r="F51" s="89"/>
      <c r="G51" s="89"/>
      <c r="H51" s="89"/>
      <c r="I51" s="89"/>
      <c r="J51" s="89"/>
      <c r="K51" s="89"/>
      <c r="L51" s="89"/>
      <c r="M51" s="89"/>
      <c r="U51" s="58"/>
      <c r="V51" s="58"/>
    </row>
    <row r="52" spans="1:22" s="57" customFormat="1" ht="15.75">
      <c r="A52" s="87"/>
      <c r="B52" s="90"/>
      <c r="C52" s="90"/>
      <c r="D52" s="90"/>
      <c r="E52" s="89"/>
      <c r="F52" s="89"/>
      <c r="G52" s="89"/>
      <c r="H52" s="89"/>
      <c r="I52" s="89"/>
      <c r="J52" s="89"/>
      <c r="K52" s="89"/>
      <c r="L52" s="89"/>
      <c r="M52" s="89"/>
      <c r="U52" s="58"/>
      <c r="V52" s="58"/>
    </row>
    <row r="53" spans="1:22" s="57" customFormat="1" ht="15.75">
      <c r="A53" s="87"/>
      <c r="B53" s="90"/>
      <c r="C53" s="90"/>
      <c r="D53" s="90"/>
      <c r="E53" s="89"/>
      <c r="F53" s="89"/>
      <c r="G53" s="89"/>
      <c r="H53" s="89"/>
      <c r="I53" s="89"/>
      <c r="J53" s="89"/>
      <c r="K53" s="89"/>
      <c r="L53" s="89"/>
      <c r="M53" s="89"/>
      <c r="U53" s="58"/>
      <c r="V53" s="58"/>
    </row>
    <row r="54" spans="1:22" s="57" customFormat="1" ht="16.5" customHeight="1">
      <c r="A54" s="87"/>
      <c r="B54" s="88"/>
      <c r="C54" s="88"/>
      <c r="D54" s="88"/>
      <c r="E54" s="89"/>
      <c r="F54" s="89"/>
      <c r="G54" s="89"/>
      <c r="H54" s="89"/>
      <c r="I54" s="89"/>
      <c r="J54" s="89"/>
      <c r="K54" s="89"/>
      <c r="L54" s="89"/>
      <c r="M54" s="89"/>
      <c r="U54" s="58"/>
      <c r="V54" s="58"/>
    </row>
    <row r="55" spans="1:22" s="57" customFormat="1" ht="15.75">
      <c r="A55" s="87"/>
      <c r="B55" s="88"/>
      <c r="C55" s="88"/>
      <c r="D55" s="88"/>
      <c r="E55" s="89"/>
      <c r="F55" s="89"/>
      <c r="G55" s="89"/>
      <c r="H55" s="89"/>
      <c r="I55" s="89"/>
      <c r="J55" s="89"/>
      <c r="K55" s="89"/>
      <c r="L55" s="89"/>
      <c r="M55" s="89"/>
      <c r="U55" s="58"/>
      <c r="V55" s="58"/>
    </row>
    <row r="56" spans="1:22" s="57" customFormat="1" ht="15.75">
      <c r="A56" s="87"/>
      <c r="B56" s="88"/>
      <c r="C56" s="88"/>
      <c r="D56" s="88"/>
      <c r="E56" s="89"/>
      <c r="F56" s="89"/>
      <c r="G56" s="89"/>
      <c r="H56" s="89"/>
      <c r="I56" s="89"/>
      <c r="J56" s="89"/>
      <c r="K56" s="89"/>
      <c r="L56" s="89"/>
      <c r="M56" s="89"/>
      <c r="U56" s="58"/>
      <c r="V56" s="58"/>
    </row>
    <row r="57" spans="1:22" s="57" customFormat="1" ht="15.75">
      <c r="A57" s="87"/>
      <c r="B57" s="88"/>
      <c r="C57" s="88"/>
      <c r="D57" s="88"/>
      <c r="E57" s="89"/>
      <c r="F57" s="89"/>
      <c r="G57" s="89"/>
      <c r="H57" s="89"/>
      <c r="I57" s="89"/>
      <c r="J57" s="89"/>
      <c r="K57" s="89"/>
      <c r="L57" s="89"/>
      <c r="M57" s="89"/>
      <c r="U57" s="58"/>
      <c r="V57" s="58"/>
    </row>
    <row r="58" spans="1:22" s="57" customFormat="1" ht="15.75">
      <c r="A58" s="87"/>
      <c r="B58" s="88"/>
      <c r="C58" s="88"/>
      <c r="D58" s="88"/>
      <c r="E58" s="89"/>
      <c r="F58" s="89"/>
      <c r="G58" s="89"/>
      <c r="H58" s="89"/>
      <c r="I58" s="89"/>
      <c r="J58" s="89"/>
      <c r="K58" s="89"/>
      <c r="L58" s="89"/>
      <c r="M58" s="89"/>
      <c r="U58" s="58"/>
      <c r="V58" s="58"/>
    </row>
    <row r="59" spans="1:22" s="57" customFormat="1" ht="15.75">
      <c r="A59" s="87"/>
      <c r="B59" s="88"/>
      <c r="C59" s="88"/>
      <c r="D59" s="88"/>
      <c r="E59" s="89"/>
      <c r="F59" s="89"/>
      <c r="G59" s="89"/>
      <c r="H59" s="89"/>
      <c r="I59" s="89"/>
      <c r="J59" s="89"/>
      <c r="K59" s="89"/>
      <c r="L59" s="89"/>
      <c r="M59" s="89"/>
      <c r="U59" s="58"/>
      <c r="V59" s="58"/>
    </row>
    <row r="60" spans="1:22" s="57" customFormat="1" ht="15.75">
      <c r="A60" s="87"/>
      <c r="B60" s="91"/>
      <c r="C60" s="91"/>
      <c r="D60" s="91"/>
      <c r="E60" s="92"/>
      <c r="F60" s="92"/>
      <c r="G60" s="92"/>
      <c r="H60" s="92"/>
      <c r="I60" s="92"/>
      <c r="J60" s="92"/>
      <c r="K60" s="92"/>
      <c r="L60" s="92"/>
      <c r="M60" s="92"/>
      <c r="U60" s="58"/>
      <c r="V60" s="58"/>
    </row>
    <row r="61" spans="1:22" s="94" customFormat="1" ht="16.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93"/>
      <c r="L61" s="93"/>
      <c r="M61" s="93"/>
      <c r="U61" s="95"/>
      <c r="V61" s="95"/>
    </row>
    <row r="62" spans="1:13" ht="15.75">
      <c r="A62" s="87"/>
      <c r="B62" s="90"/>
      <c r="C62" s="90"/>
      <c r="D62" s="90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.75">
      <c r="A63" s="87"/>
      <c r="B63" s="90"/>
      <c r="C63" s="90"/>
      <c r="D63" s="90"/>
      <c r="E63" s="89"/>
      <c r="F63" s="89"/>
      <c r="G63" s="89"/>
      <c r="H63" s="89"/>
      <c r="I63" s="89"/>
      <c r="J63" s="89"/>
      <c r="K63" s="89"/>
      <c r="L63" s="89"/>
      <c r="M63" s="89"/>
    </row>
    <row r="64" spans="1:13" ht="15.75">
      <c r="A64" s="87"/>
      <c r="B64" s="90"/>
      <c r="C64" s="90"/>
      <c r="D64" s="90"/>
      <c r="E64" s="89"/>
      <c r="F64" s="89"/>
      <c r="G64" s="89"/>
      <c r="H64" s="89"/>
      <c r="I64" s="89"/>
      <c r="J64" s="89"/>
      <c r="K64" s="89"/>
      <c r="L64" s="89"/>
      <c r="M64" s="89"/>
    </row>
    <row r="65" spans="1:13" ht="15.75">
      <c r="A65" s="87"/>
      <c r="B65" s="90"/>
      <c r="C65" s="90"/>
      <c r="D65" s="90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8" customHeight="1">
      <c r="A66" s="87"/>
      <c r="B66" s="90"/>
      <c r="C66" s="90"/>
      <c r="D66" s="90"/>
      <c r="E66" s="89"/>
      <c r="F66" s="89"/>
      <c r="G66" s="89"/>
      <c r="H66" s="89"/>
      <c r="I66" s="89"/>
      <c r="J66" s="89"/>
      <c r="K66" s="89"/>
      <c r="L66" s="89"/>
      <c r="M66" s="89"/>
    </row>
    <row r="67" spans="1:13" ht="15.75">
      <c r="A67" s="87"/>
      <c r="B67" s="90"/>
      <c r="C67" s="90"/>
      <c r="D67" s="90"/>
      <c r="E67" s="89"/>
      <c r="F67" s="89"/>
      <c r="G67" s="89"/>
      <c r="H67" s="89"/>
      <c r="I67" s="89"/>
      <c r="J67" s="89"/>
      <c r="K67" s="89"/>
      <c r="L67" s="89"/>
      <c r="M67" s="89"/>
    </row>
    <row r="68" spans="1:13" ht="15.75">
      <c r="A68" s="87"/>
      <c r="B68" s="90"/>
      <c r="C68" s="90"/>
      <c r="D68" s="90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.75">
      <c r="A69" s="87"/>
      <c r="B69" s="90"/>
      <c r="C69" s="90"/>
      <c r="D69" s="90"/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15.75">
      <c r="A70" s="87"/>
      <c r="B70" s="90"/>
      <c r="C70" s="90"/>
      <c r="D70" s="90"/>
      <c r="E70" s="89"/>
      <c r="F70" s="89"/>
      <c r="G70" s="89"/>
      <c r="H70" s="89"/>
      <c r="I70" s="89"/>
      <c r="J70" s="89"/>
      <c r="K70" s="89"/>
      <c r="L70" s="89"/>
      <c r="M70" s="89"/>
    </row>
    <row r="71" spans="1:13" ht="15.75">
      <c r="A71" s="87"/>
      <c r="B71" s="90"/>
      <c r="C71" s="90"/>
      <c r="D71" s="90"/>
      <c r="E71" s="89"/>
      <c r="F71" s="89"/>
      <c r="G71" s="89"/>
      <c r="H71" s="89"/>
      <c r="I71" s="89"/>
      <c r="J71" s="89"/>
      <c r="K71" s="89"/>
      <c r="L71" s="89"/>
      <c r="M71" s="89"/>
    </row>
    <row r="72" spans="1:13" ht="15.75">
      <c r="A72" s="87"/>
      <c r="B72" s="88"/>
      <c r="C72" s="88"/>
      <c r="D72" s="88"/>
      <c r="E72" s="89"/>
      <c r="F72" s="89"/>
      <c r="G72" s="89"/>
      <c r="H72" s="89"/>
      <c r="I72" s="89"/>
      <c r="J72" s="89"/>
      <c r="K72" s="89"/>
      <c r="L72" s="89"/>
      <c r="M72" s="89"/>
    </row>
    <row r="73" spans="1:13" ht="15.75">
      <c r="A73" s="87"/>
      <c r="B73" s="88"/>
      <c r="C73" s="88"/>
      <c r="D73" s="88"/>
      <c r="E73" s="89"/>
      <c r="F73" s="89"/>
      <c r="G73" s="89"/>
      <c r="H73" s="89"/>
      <c r="I73" s="89"/>
      <c r="J73" s="89"/>
      <c r="K73" s="89"/>
      <c r="L73" s="89"/>
      <c r="M73" s="89"/>
    </row>
    <row r="74" spans="1:13" ht="15.75">
      <c r="A74" s="87"/>
      <c r="B74" s="88"/>
      <c r="C74" s="88"/>
      <c r="D74" s="88"/>
      <c r="E74" s="89"/>
      <c r="F74" s="89"/>
      <c r="G74" s="89"/>
      <c r="H74" s="89"/>
      <c r="I74" s="89"/>
      <c r="J74" s="89"/>
      <c r="K74" s="89"/>
      <c r="L74" s="89"/>
      <c r="M74" s="89"/>
    </row>
    <row r="75" spans="1:13" ht="15.75">
      <c r="A75" s="87"/>
      <c r="B75" s="88"/>
      <c r="C75" s="88"/>
      <c r="D75" s="88"/>
      <c r="E75" s="89"/>
      <c r="F75" s="89"/>
      <c r="G75" s="89"/>
      <c r="H75" s="89"/>
      <c r="I75" s="89"/>
      <c r="J75" s="89"/>
      <c r="K75" s="89"/>
      <c r="L75" s="89"/>
      <c r="M75" s="89"/>
    </row>
    <row r="76" spans="1:13" ht="15.75">
      <c r="A76" s="87"/>
      <c r="B76" s="88"/>
      <c r="C76" s="88"/>
      <c r="D76" s="88"/>
      <c r="E76" s="89"/>
      <c r="F76" s="89"/>
      <c r="G76" s="89"/>
      <c r="H76" s="89"/>
      <c r="I76" s="89"/>
      <c r="J76" s="89"/>
      <c r="K76" s="89"/>
      <c r="L76" s="89"/>
      <c r="M76" s="89"/>
    </row>
    <row r="77" spans="1:13" ht="15.75">
      <c r="A77" s="87"/>
      <c r="B77" s="88"/>
      <c r="C77" s="88"/>
      <c r="D77" s="88"/>
      <c r="E77" s="89"/>
      <c r="F77" s="89"/>
      <c r="G77" s="89"/>
      <c r="H77" s="89"/>
      <c r="I77" s="89"/>
      <c r="J77" s="89"/>
      <c r="K77" s="89"/>
      <c r="L77" s="89"/>
      <c r="M77" s="89"/>
    </row>
    <row r="78" spans="1:13" ht="15.75">
      <c r="A78" s="87"/>
      <c r="B78" s="88"/>
      <c r="C78" s="88"/>
      <c r="D78" s="88"/>
      <c r="E78" s="89"/>
      <c r="F78" s="89"/>
      <c r="G78" s="89"/>
      <c r="H78" s="89"/>
      <c r="I78" s="89"/>
      <c r="J78" s="89"/>
      <c r="K78" s="89"/>
      <c r="L78" s="89"/>
      <c r="M78" s="89"/>
    </row>
    <row r="79" spans="1:13" ht="15.75">
      <c r="A79" s="87"/>
      <c r="B79" s="88"/>
      <c r="C79" s="88"/>
      <c r="D79" s="88"/>
      <c r="E79" s="89"/>
      <c r="F79" s="89"/>
      <c r="G79" s="89"/>
      <c r="H79" s="89"/>
      <c r="I79" s="89"/>
      <c r="J79" s="89"/>
      <c r="K79" s="89"/>
      <c r="L79" s="89"/>
      <c r="M79" s="89"/>
    </row>
    <row r="80" spans="1:13" ht="15.75">
      <c r="A80" s="87"/>
      <c r="B80" s="88"/>
      <c r="C80" s="88"/>
      <c r="D80" s="88"/>
      <c r="E80" s="89"/>
      <c r="F80" s="89"/>
      <c r="G80" s="89"/>
      <c r="H80" s="89"/>
      <c r="I80" s="89"/>
      <c r="J80" s="89"/>
      <c r="K80" s="89"/>
      <c r="L80" s="89"/>
      <c r="M80" s="89"/>
    </row>
    <row r="81" spans="1:13" ht="15.75">
      <c r="A81" s="87"/>
      <c r="B81" s="88"/>
      <c r="C81" s="88"/>
      <c r="D81" s="88"/>
      <c r="E81" s="89"/>
      <c r="F81" s="89"/>
      <c r="G81" s="89"/>
      <c r="H81" s="89"/>
      <c r="I81" s="89"/>
      <c r="J81" s="89"/>
      <c r="K81" s="89"/>
      <c r="L81" s="89"/>
      <c r="M81" s="89"/>
    </row>
    <row r="82" spans="1:13" ht="15.75">
      <c r="A82" s="87"/>
      <c r="B82" s="88"/>
      <c r="C82" s="88"/>
      <c r="D82" s="88"/>
      <c r="E82" s="89"/>
      <c r="F82" s="89"/>
      <c r="G82" s="89"/>
      <c r="H82" s="89"/>
      <c r="I82" s="89"/>
      <c r="J82" s="89"/>
      <c r="K82" s="89"/>
      <c r="L82" s="89"/>
      <c r="M82" s="89"/>
    </row>
    <row r="83" spans="1:13" ht="15.75">
      <c r="A83" s="87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</row>
    <row r="84" spans="1:13" ht="15.75">
      <c r="A84" s="87"/>
      <c r="B84" s="88"/>
      <c r="C84" s="88"/>
      <c r="D84" s="88"/>
      <c r="E84" s="89"/>
      <c r="F84" s="89"/>
      <c r="G84" s="89"/>
      <c r="H84" s="89"/>
      <c r="I84" s="89"/>
      <c r="J84" s="89"/>
      <c r="K84" s="89"/>
      <c r="L84" s="89"/>
      <c r="M84" s="89"/>
    </row>
    <row r="85" spans="1:13" ht="15.75">
      <c r="A85" s="87"/>
      <c r="B85" s="88"/>
      <c r="C85" s="88"/>
      <c r="D85" s="88"/>
      <c r="E85" s="89"/>
      <c r="F85" s="89"/>
      <c r="G85" s="89"/>
      <c r="H85" s="89"/>
      <c r="I85" s="89"/>
      <c r="J85" s="89"/>
      <c r="K85" s="89"/>
      <c r="L85" s="89"/>
      <c r="M85" s="89"/>
    </row>
    <row r="86" spans="1:13" ht="15.75">
      <c r="A86" s="87"/>
      <c r="B86" s="88"/>
      <c r="C86" s="88"/>
      <c r="D86" s="88"/>
      <c r="E86" s="89"/>
      <c r="F86" s="89"/>
      <c r="G86" s="89"/>
      <c r="H86" s="89"/>
      <c r="I86" s="89"/>
      <c r="J86" s="89"/>
      <c r="K86" s="89"/>
      <c r="L86" s="89"/>
      <c r="M86" s="89"/>
    </row>
    <row r="87" spans="1:13" ht="15.75">
      <c r="A87" s="87"/>
      <c r="B87" s="88"/>
      <c r="C87" s="88"/>
      <c r="D87" s="88"/>
      <c r="E87" s="89"/>
      <c r="F87" s="89"/>
      <c r="G87" s="89"/>
      <c r="H87" s="89"/>
      <c r="I87" s="89"/>
      <c r="J87" s="89"/>
      <c r="K87" s="89"/>
      <c r="L87" s="89"/>
      <c r="M87" s="89"/>
    </row>
    <row r="88" spans="1:13" ht="15.75">
      <c r="A88" s="87"/>
      <c r="B88" s="88"/>
      <c r="C88" s="88"/>
      <c r="D88" s="88"/>
      <c r="E88" s="89"/>
      <c r="F88" s="89"/>
      <c r="G88" s="89"/>
      <c r="H88" s="89"/>
      <c r="I88" s="89"/>
      <c r="J88" s="89"/>
      <c r="K88" s="89"/>
      <c r="L88" s="89"/>
      <c r="M88" s="89"/>
    </row>
    <row r="89" spans="1:13" ht="15.75">
      <c r="A89" s="87"/>
      <c r="B89" s="88"/>
      <c r="C89" s="88"/>
      <c r="D89" s="88"/>
      <c r="E89" s="89"/>
      <c r="F89" s="89"/>
      <c r="G89" s="89"/>
      <c r="H89" s="89"/>
      <c r="I89" s="89"/>
      <c r="J89" s="89"/>
      <c r="K89" s="89"/>
      <c r="L89" s="89"/>
      <c r="M89" s="89"/>
    </row>
    <row r="90" spans="1:13" ht="15.75">
      <c r="A90" s="87"/>
      <c r="B90" s="88"/>
      <c r="C90" s="88"/>
      <c r="D90" s="88"/>
      <c r="E90" s="89"/>
      <c r="F90" s="89"/>
      <c r="G90" s="89"/>
      <c r="H90" s="89"/>
      <c r="I90" s="89"/>
      <c r="J90" s="89"/>
      <c r="K90" s="89"/>
      <c r="L90" s="89"/>
      <c r="M90" s="89"/>
    </row>
    <row r="91" spans="1:13" ht="15.75">
      <c r="A91" s="87"/>
      <c r="B91" s="88"/>
      <c r="C91" s="88"/>
      <c r="D91" s="88"/>
      <c r="E91" s="89"/>
      <c r="F91" s="89"/>
      <c r="G91" s="89"/>
      <c r="H91" s="89"/>
      <c r="I91" s="89"/>
      <c r="J91" s="89"/>
      <c r="K91" s="89"/>
      <c r="L91" s="89"/>
      <c r="M91" s="89"/>
    </row>
    <row r="92" spans="1:13" ht="15.75">
      <c r="A92" s="87"/>
      <c r="B92" s="88"/>
      <c r="C92" s="88"/>
      <c r="D92" s="88"/>
      <c r="E92" s="89"/>
      <c r="F92" s="89"/>
      <c r="G92" s="89"/>
      <c r="H92" s="89"/>
      <c r="I92" s="89"/>
      <c r="J92" s="89"/>
      <c r="K92" s="89"/>
      <c r="L92" s="89"/>
      <c r="M92" s="89"/>
    </row>
    <row r="93" spans="1:13" ht="15.75">
      <c r="A93" s="87"/>
      <c r="B93" s="88"/>
      <c r="C93" s="88"/>
      <c r="D93" s="88"/>
      <c r="E93" s="89"/>
      <c r="F93" s="89"/>
      <c r="G93" s="89"/>
      <c r="H93" s="89"/>
      <c r="I93" s="89"/>
      <c r="J93" s="89"/>
      <c r="K93" s="89"/>
      <c r="L93" s="89"/>
      <c r="M93" s="89"/>
    </row>
    <row r="94" spans="1:13" ht="15.75">
      <c r="A94" s="87"/>
      <c r="B94" s="88"/>
      <c r="C94" s="88"/>
      <c r="D94" s="88"/>
      <c r="E94" s="89"/>
      <c r="F94" s="89"/>
      <c r="G94" s="89"/>
      <c r="H94" s="89"/>
      <c r="I94" s="89"/>
      <c r="J94" s="89"/>
      <c r="K94" s="89"/>
      <c r="L94" s="89"/>
      <c r="M94" s="89"/>
    </row>
    <row r="95" spans="1:13" ht="15.75">
      <c r="A95" s="87"/>
      <c r="B95" s="88"/>
      <c r="C95" s="88"/>
      <c r="D95" s="88"/>
      <c r="E95" s="89"/>
      <c r="F95" s="89"/>
      <c r="G95" s="89"/>
      <c r="H95" s="89"/>
      <c r="I95" s="89"/>
      <c r="J95" s="89"/>
      <c r="K95" s="89"/>
      <c r="L95" s="89"/>
      <c r="M95" s="89"/>
    </row>
    <row r="96" spans="1:13" ht="15.75">
      <c r="A96" s="87"/>
      <c r="B96" s="88"/>
      <c r="C96" s="88"/>
      <c r="D96" s="88"/>
      <c r="E96" s="89"/>
      <c r="F96" s="89"/>
      <c r="G96" s="89"/>
      <c r="H96" s="89"/>
      <c r="I96" s="89"/>
      <c r="J96" s="89"/>
      <c r="K96" s="89"/>
      <c r="L96" s="89"/>
      <c r="M96" s="89"/>
    </row>
    <row r="97" spans="1:13" ht="15.75">
      <c r="A97" s="87"/>
      <c r="B97" s="88"/>
      <c r="C97" s="88"/>
      <c r="D97" s="88"/>
      <c r="E97" s="89"/>
      <c r="F97" s="89"/>
      <c r="G97" s="89"/>
      <c r="H97" s="89"/>
      <c r="I97" s="89"/>
      <c r="J97" s="89"/>
      <c r="K97" s="89"/>
      <c r="L97" s="89"/>
      <c r="M97" s="89"/>
    </row>
    <row r="98" spans="1:13" ht="15.75">
      <c r="A98" s="87"/>
      <c r="B98" s="88"/>
      <c r="C98" s="88"/>
      <c r="D98" s="88"/>
      <c r="E98" s="89"/>
      <c r="F98" s="89"/>
      <c r="G98" s="89"/>
      <c r="H98" s="89"/>
      <c r="I98" s="89"/>
      <c r="J98" s="89"/>
      <c r="K98" s="89"/>
      <c r="L98" s="89"/>
      <c r="M98" s="89"/>
    </row>
    <row r="99" spans="1:13" ht="15.75">
      <c r="A99" s="87"/>
      <c r="B99" s="88"/>
      <c r="C99" s="88"/>
      <c r="D99" s="88"/>
      <c r="E99" s="89"/>
      <c r="F99" s="89"/>
      <c r="G99" s="89"/>
      <c r="H99" s="89"/>
      <c r="I99" s="89"/>
      <c r="J99" s="89"/>
      <c r="K99" s="89"/>
      <c r="L99" s="89"/>
      <c r="M99" s="89"/>
    </row>
    <row r="100" spans="1:13" ht="15.75">
      <c r="A100" s="87"/>
      <c r="B100" s="88"/>
      <c r="C100" s="88"/>
      <c r="D100" s="88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1:13" ht="15.75">
      <c r="A101" s="87"/>
      <c r="B101" s="88"/>
      <c r="C101" s="88"/>
      <c r="D101" s="88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1:13" ht="15.75">
      <c r="A102" s="87"/>
      <c r="B102" s="88"/>
      <c r="C102" s="88"/>
      <c r="D102" s="88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ht="15.75">
      <c r="A103" s="87"/>
      <c r="B103" s="88"/>
      <c r="C103" s="88"/>
      <c r="D103" s="88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1:13" ht="15.75">
      <c r="A104" s="87"/>
      <c r="B104" s="88"/>
      <c r="C104" s="88"/>
      <c r="D104" s="88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1:13" ht="15.75">
      <c r="A105" s="87"/>
      <c r="B105" s="88"/>
      <c r="C105" s="88"/>
      <c r="D105" s="88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1:13" ht="15.75">
      <c r="A106" s="96"/>
      <c r="B106" s="97"/>
      <c r="C106" s="97"/>
      <c r="D106" s="97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1:13" ht="18.75">
      <c r="A107" s="98"/>
      <c r="B107" s="98"/>
      <c r="C107" s="98"/>
      <c r="D107" s="98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ht="15.75">
      <c r="A108" s="96"/>
      <c r="B108" s="96"/>
      <c r="C108" s="96"/>
      <c r="D108" s="96"/>
      <c r="E108" s="89"/>
      <c r="F108" s="89"/>
      <c r="G108" s="89"/>
      <c r="H108" s="89"/>
      <c r="I108" s="89"/>
      <c r="J108" s="89"/>
      <c r="K108" s="89"/>
      <c r="L108" s="89"/>
      <c r="M108" s="89"/>
    </row>
  </sheetData>
  <sheetProtection/>
  <mergeCells count="22">
    <mergeCell ref="C2:L2"/>
    <mergeCell ref="C3:L3"/>
    <mergeCell ref="B4:B6"/>
    <mergeCell ref="L4:L8"/>
    <mergeCell ref="E5:G5"/>
    <mergeCell ref="H5:J5"/>
    <mergeCell ref="C4:C8"/>
    <mergeCell ref="T6:T7"/>
    <mergeCell ref="N6:P6"/>
    <mergeCell ref="Q6:S6"/>
    <mergeCell ref="D4:D8"/>
    <mergeCell ref="K4:K8"/>
    <mergeCell ref="V6:V8"/>
    <mergeCell ref="U6:U8"/>
    <mergeCell ref="U5:V5"/>
    <mergeCell ref="N4:T5"/>
    <mergeCell ref="E4:J4"/>
    <mergeCell ref="A61:J61"/>
    <mergeCell ref="E6:J6"/>
    <mergeCell ref="M4:M8"/>
    <mergeCell ref="A4:A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71" zoomScaleNormal="74" zoomScaleSheetLayoutView="71" zoomScalePageLayoutView="0" workbookViewId="0" topLeftCell="A4">
      <selection activeCell="C35" sqref="C35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40.140625" style="12" customWidth="1"/>
    <col min="4" max="4" width="22.57421875" style="24" customWidth="1"/>
    <col min="5" max="5" width="24.28125" style="24" customWidth="1"/>
    <col min="6" max="6" width="25.421875" style="24" customWidth="1"/>
    <col min="7" max="7" width="26.28125" style="24" customWidth="1"/>
    <col min="8" max="16384" width="9.140625" style="12" customWidth="1"/>
  </cols>
  <sheetData>
    <row r="1" spans="1:7" s="2" customFormat="1" ht="31.5" customHeight="1">
      <c r="A1" s="37"/>
      <c r="B1" s="37"/>
      <c r="C1" s="40" t="s">
        <v>66</v>
      </c>
      <c r="D1" s="22"/>
      <c r="E1" s="22"/>
      <c r="F1" s="22"/>
      <c r="G1" s="22"/>
    </row>
    <row r="2" spans="1:7" s="2" customFormat="1" ht="260.25" customHeight="1">
      <c r="A2" s="36" t="s">
        <v>0</v>
      </c>
      <c r="B2" s="39" t="s">
        <v>22</v>
      </c>
      <c r="C2" s="42" t="s">
        <v>64</v>
      </c>
      <c r="D2" s="44"/>
      <c r="E2" s="43"/>
      <c r="F2" s="45"/>
      <c r="G2" s="45"/>
    </row>
    <row r="3" spans="1:7" s="2" customFormat="1" ht="15.75">
      <c r="A3" s="16">
        <v>1</v>
      </c>
      <c r="B3" s="38" t="s">
        <v>25</v>
      </c>
      <c r="C3" s="21">
        <f>'Среднее-общая'!T9+'[1]Свод '!$C2+'[2]Свод'!$C2</f>
        <v>835</v>
      </c>
      <c r="D3" s="46"/>
      <c r="E3" s="46"/>
      <c r="F3" s="22"/>
      <c r="G3" s="22"/>
    </row>
    <row r="4" spans="1:7" s="2" customFormat="1" ht="15.75">
      <c r="A4" s="17">
        <v>2</v>
      </c>
      <c r="B4" s="33" t="s">
        <v>26</v>
      </c>
      <c r="C4" s="21">
        <f>'Среднее-общая'!T10+'[1]Свод '!$C3+'[2]Свод'!$C3</f>
        <v>1704.3999999999996</v>
      </c>
      <c r="D4" s="46"/>
      <c r="E4" s="46"/>
      <c r="F4" s="22"/>
      <c r="G4" s="22"/>
    </row>
    <row r="5" spans="1:7" s="2" customFormat="1" ht="15.75">
      <c r="A5" s="16">
        <v>3</v>
      </c>
      <c r="B5" s="33" t="s">
        <v>27</v>
      </c>
      <c r="C5" s="21">
        <f>'Среднее-общая'!T11+'[1]Свод '!$C4+'[2]Свод'!$C4</f>
        <v>906.4</v>
      </c>
      <c r="D5" s="46"/>
      <c r="E5" s="46"/>
      <c r="F5" s="22"/>
      <c r="G5" s="22"/>
    </row>
    <row r="6" spans="1:7" s="2" customFormat="1" ht="15.75">
      <c r="A6" s="17">
        <v>4</v>
      </c>
      <c r="B6" s="33" t="s">
        <v>28</v>
      </c>
      <c r="C6" s="21">
        <f>'Среднее-общая'!T12+'[1]Свод '!$C5+'[2]Свод'!$C5</f>
        <v>1181.9</v>
      </c>
      <c r="D6" s="46"/>
      <c r="E6" s="46"/>
      <c r="F6" s="22"/>
      <c r="G6" s="22"/>
    </row>
    <row r="7" spans="1:7" s="2" customFormat="1" ht="15.75">
      <c r="A7" s="16">
        <v>5</v>
      </c>
      <c r="B7" s="33" t="s">
        <v>29</v>
      </c>
      <c r="C7" s="21">
        <f>'Среднее-общая'!T13+'[1]Свод '!$C6+'[2]Свод'!$C6</f>
        <v>246.8</v>
      </c>
      <c r="D7" s="46"/>
      <c r="E7" s="46"/>
      <c r="F7" s="46"/>
      <c r="G7" s="46"/>
    </row>
    <row r="8" spans="1:7" s="2" customFormat="1" ht="15.75">
      <c r="A8" s="17">
        <v>6</v>
      </c>
      <c r="B8" s="33" t="s">
        <v>30</v>
      </c>
      <c r="C8" s="21">
        <f>'Среднее-общая'!T14+'[1]Свод '!$C7+'[2]Свод'!$C7</f>
        <v>1081.3000000000002</v>
      </c>
      <c r="D8" s="46"/>
      <c r="E8" s="46"/>
      <c r="F8" s="22"/>
      <c r="G8" s="22"/>
    </row>
    <row r="9" spans="1:7" s="2" customFormat="1" ht="15.75" customHeight="1">
      <c r="A9" s="16">
        <v>7</v>
      </c>
      <c r="B9" s="33" t="s">
        <v>31</v>
      </c>
      <c r="C9" s="21">
        <f>'Среднее-общая'!T15+'[1]Свод '!$C8+'[2]Свод'!$C8</f>
        <v>1144.5</v>
      </c>
      <c r="D9" s="46"/>
      <c r="E9" s="46"/>
      <c r="F9" s="22"/>
      <c r="G9" s="22"/>
    </row>
    <row r="10" spans="1:7" s="18" customFormat="1" ht="15.75">
      <c r="A10" s="17">
        <v>8</v>
      </c>
      <c r="B10" s="33" t="s">
        <v>32</v>
      </c>
      <c r="C10" s="21">
        <f>'Среднее-общая'!T16+'[1]Свод '!$C9+'[2]Свод'!$C9</f>
        <v>1495.7</v>
      </c>
      <c r="D10" s="46"/>
      <c r="E10" s="46"/>
      <c r="F10" s="47"/>
      <c r="G10" s="47"/>
    </row>
    <row r="11" spans="1:7" s="2" customFormat="1" ht="15.75">
      <c r="A11" s="16">
        <v>9</v>
      </c>
      <c r="B11" s="33" t="s">
        <v>33</v>
      </c>
      <c r="C11" s="21">
        <f>'Среднее-общая'!T17+'[1]Свод '!$C10+'[2]Свод'!$C10</f>
        <v>300.20000000000005</v>
      </c>
      <c r="D11" s="46"/>
      <c r="E11" s="46"/>
      <c r="F11" s="22"/>
      <c r="G11" s="22"/>
    </row>
    <row r="12" spans="1:7" s="2" customFormat="1" ht="15.75">
      <c r="A12" s="17">
        <v>10</v>
      </c>
      <c r="B12" s="34" t="s">
        <v>34</v>
      </c>
      <c r="C12" s="21">
        <f>'Среднее-общая'!T18+'[1]Свод '!$C11+'[2]Свод'!$C11</f>
        <v>688.6</v>
      </c>
      <c r="D12" s="46"/>
      <c r="E12" s="46"/>
      <c r="F12" s="22"/>
      <c r="G12" s="22"/>
    </row>
    <row r="13" spans="1:7" s="2" customFormat="1" ht="15.75">
      <c r="A13" s="16">
        <v>11</v>
      </c>
      <c r="B13" s="34" t="s">
        <v>35</v>
      </c>
      <c r="C13" s="21">
        <f>'Среднее-общая'!T19+'[1]Свод '!$C12+'[2]Свод'!$C12</f>
        <v>1133.8</v>
      </c>
      <c r="D13" s="46"/>
      <c r="E13" s="46"/>
      <c r="F13" s="22"/>
      <c r="G13" s="22"/>
    </row>
    <row r="14" spans="1:7" s="2" customFormat="1" ht="15.75">
      <c r="A14" s="17">
        <v>12</v>
      </c>
      <c r="B14" s="34" t="s">
        <v>36</v>
      </c>
      <c r="C14" s="21">
        <f>'Среднее-общая'!T20+'[1]Свод '!$C13+'[2]Свод'!$C13</f>
        <v>942.5</v>
      </c>
      <c r="D14" s="46"/>
      <c r="E14" s="46"/>
      <c r="F14" s="22"/>
      <c r="G14" s="22"/>
    </row>
    <row r="15" spans="1:7" s="2" customFormat="1" ht="15.75">
      <c r="A15" s="16">
        <v>13</v>
      </c>
      <c r="B15" s="34" t="s">
        <v>37</v>
      </c>
      <c r="C15" s="21">
        <f>'Среднее-общая'!T21+'[1]Свод '!$C14+'[2]Свод'!$C14</f>
        <v>1321.2</v>
      </c>
      <c r="D15" s="46"/>
      <c r="E15" s="46"/>
      <c r="F15" s="22"/>
      <c r="G15" s="22"/>
    </row>
    <row r="16" spans="1:7" s="2" customFormat="1" ht="19.5" customHeight="1">
      <c r="A16" s="17">
        <v>14</v>
      </c>
      <c r="B16" s="34" t="s">
        <v>38</v>
      </c>
      <c r="C16" s="21">
        <f>'Среднее-общая'!T22+'[1]Свод '!$C15+'[2]Свод'!$C15</f>
        <v>759.6</v>
      </c>
      <c r="D16" s="46"/>
      <c r="E16" s="46"/>
      <c r="F16" s="22"/>
      <c r="G16" s="22"/>
    </row>
    <row r="17" spans="1:7" s="2" customFormat="1" ht="15.75">
      <c r="A17" s="16">
        <v>15</v>
      </c>
      <c r="B17" s="34" t="s">
        <v>39</v>
      </c>
      <c r="C17" s="21">
        <f>'Среднее-общая'!T23+'[1]Свод '!$C16+'[2]Свод'!$C16</f>
        <v>1476.6999999999998</v>
      </c>
      <c r="D17" s="46"/>
      <c r="E17" s="46"/>
      <c r="F17" s="22"/>
      <c r="G17" s="22"/>
    </row>
    <row r="18" spans="1:7" s="19" customFormat="1" ht="15.75" customHeight="1">
      <c r="A18" s="17">
        <v>16</v>
      </c>
      <c r="B18" s="34" t="s">
        <v>40</v>
      </c>
      <c r="C18" s="21">
        <f>'Среднее-общая'!T24+'[1]Свод '!$C17+'[2]Свод'!$C17</f>
        <v>841</v>
      </c>
      <c r="D18" s="46"/>
      <c r="E18" s="46"/>
      <c r="F18" s="48"/>
      <c r="G18" s="48"/>
    </row>
    <row r="19" spans="1:7" s="2" customFormat="1" ht="15.75">
      <c r="A19" s="16">
        <v>17</v>
      </c>
      <c r="B19" s="34" t="s">
        <v>41</v>
      </c>
      <c r="C19" s="21">
        <f>'Среднее-общая'!T25+'[1]Свод '!$C18+'[2]Свод'!$C18</f>
        <v>344.79999999999995</v>
      </c>
      <c r="D19" s="46"/>
      <c r="E19" s="46"/>
      <c r="F19" s="22"/>
      <c r="G19" s="22"/>
    </row>
    <row r="20" spans="1:7" s="2" customFormat="1" ht="15.75">
      <c r="A20" s="17">
        <v>18</v>
      </c>
      <c r="B20" s="34" t="s">
        <v>42</v>
      </c>
      <c r="C20" s="21">
        <f>'Среднее-общая'!T26+'[1]Свод '!$C19+'[2]Свод'!$C19</f>
        <v>1460.3999999999999</v>
      </c>
      <c r="D20" s="46"/>
      <c r="E20" s="46"/>
      <c r="F20" s="22"/>
      <c r="G20" s="22"/>
    </row>
    <row r="21" spans="1:7" s="2" customFormat="1" ht="15.75">
      <c r="A21" s="16">
        <v>19</v>
      </c>
      <c r="B21" s="34" t="s">
        <v>43</v>
      </c>
      <c r="C21" s="21">
        <f>'Среднее-общая'!T27+'[1]Свод '!$C20+'[2]Свод'!$C20</f>
        <v>349.5</v>
      </c>
      <c r="D21" s="46"/>
      <c r="E21" s="46"/>
      <c r="F21" s="22"/>
      <c r="G21" s="22"/>
    </row>
    <row r="22" spans="1:7" s="20" customFormat="1" ht="15" customHeight="1">
      <c r="A22" s="17">
        <v>20</v>
      </c>
      <c r="B22" s="34" t="s">
        <v>44</v>
      </c>
      <c r="C22" s="21">
        <f>'Среднее-общая'!T28+'[1]Свод '!$C21+'[2]Свод'!$C21</f>
        <v>979.7</v>
      </c>
      <c r="D22" s="46"/>
      <c r="E22" s="46"/>
      <c r="F22" s="49"/>
      <c r="G22" s="49"/>
    </row>
    <row r="23" spans="1:7" s="19" customFormat="1" ht="18.75" customHeight="1">
      <c r="A23" s="16">
        <v>21</v>
      </c>
      <c r="B23" s="34" t="s">
        <v>45</v>
      </c>
      <c r="C23" s="21">
        <f>'Среднее-общая'!T29+'[1]Свод '!$C22+'[2]Свод'!$C22</f>
        <v>639.5</v>
      </c>
      <c r="D23" s="46"/>
      <c r="E23" s="46"/>
      <c r="F23" s="48"/>
      <c r="G23" s="48"/>
    </row>
    <row r="24" spans="1:7" s="2" customFormat="1" ht="15.75">
      <c r="A24" s="17">
        <v>22</v>
      </c>
      <c r="B24" s="34" t="s">
        <v>46</v>
      </c>
      <c r="C24" s="21">
        <f>'Среднее-общая'!T30+'[1]Свод '!$C23+'[2]Свод'!$C23</f>
        <v>446.79999999999995</v>
      </c>
      <c r="D24" s="46"/>
      <c r="E24" s="46"/>
      <c r="F24" s="22"/>
      <c r="G24" s="22"/>
    </row>
    <row r="25" spans="1:7" s="2" customFormat="1" ht="15.75">
      <c r="A25" s="16">
        <v>23</v>
      </c>
      <c r="B25" s="34" t="s">
        <v>47</v>
      </c>
      <c r="C25" s="21">
        <f>'Среднее-общая'!T31+'[1]Свод '!$C24+'[2]Свод'!$C24</f>
        <v>706.3</v>
      </c>
      <c r="D25" s="46"/>
      <c r="E25" s="46"/>
      <c r="F25" s="22"/>
      <c r="G25" s="22"/>
    </row>
    <row r="26" spans="1:7" s="2" customFormat="1" ht="15.75">
      <c r="A26" s="17">
        <v>24</v>
      </c>
      <c r="B26" s="34" t="s">
        <v>48</v>
      </c>
      <c r="C26" s="21">
        <f>'Среднее-общая'!T32+'[1]Свод '!$C25+'[2]Свод'!$C25</f>
        <v>756.1</v>
      </c>
      <c r="D26" s="46"/>
      <c r="E26" s="46"/>
      <c r="F26" s="22"/>
      <c r="G26" s="22"/>
    </row>
    <row r="27" spans="1:7" s="2" customFormat="1" ht="19.5" customHeight="1">
      <c r="A27" s="16">
        <v>25</v>
      </c>
      <c r="B27" s="34" t="s">
        <v>49</v>
      </c>
      <c r="C27" s="21">
        <f>'Среднее-общая'!T33+'[1]Свод '!$C26+'[2]Свод'!$C26</f>
        <v>739.9</v>
      </c>
      <c r="D27" s="46"/>
      <c r="E27" s="46"/>
      <c r="F27" s="22"/>
      <c r="G27" s="22"/>
    </row>
    <row r="28" spans="1:7" s="2" customFormat="1" ht="18" customHeight="1">
      <c r="A28" s="17">
        <v>26</v>
      </c>
      <c r="B28" s="34" t="s">
        <v>50</v>
      </c>
      <c r="C28" s="21">
        <f>'Среднее-общая'!T34+'[1]Свод '!$C27+'[2]Свод'!$C27</f>
        <v>820.1</v>
      </c>
      <c r="D28" s="46"/>
      <c r="E28" s="46"/>
      <c r="F28" s="22"/>
      <c r="G28" s="22"/>
    </row>
    <row r="29" spans="1:7" s="20" customFormat="1" ht="18.75" customHeight="1">
      <c r="A29" s="16">
        <v>27</v>
      </c>
      <c r="B29" s="34" t="s">
        <v>51</v>
      </c>
      <c r="C29" s="21">
        <f>'Среднее-общая'!T35+'[1]Свод '!$C28+'[2]Свод'!$C28</f>
        <v>1688.2</v>
      </c>
      <c r="D29" s="46"/>
      <c r="E29" s="46"/>
      <c r="F29" s="49"/>
      <c r="G29" s="49"/>
    </row>
    <row r="30" spans="1:7" s="2" customFormat="1" ht="16.5" customHeight="1">
      <c r="A30" s="17">
        <v>28</v>
      </c>
      <c r="B30" s="34" t="s">
        <v>52</v>
      </c>
      <c r="C30" s="21">
        <f>'Среднее-общая'!T36+'[1]Свод '!$C29+'[2]Свод'!$C29</f>
        <v>655.9000000000001</v>
      </c>
      <c r="D30" s="46"/>
      <c r="E30" s="46"/>
      <c r="F30" s="22"/>
      <c r="G30" s="22"/>
    </row>
    <row r="31" spans="1:7" s="2" customFormat="1" ht="15.75">
      <c r="A31" s="16">
        <v>29</v>
      </c>
      <c r="B31" s="34" t="s">
        <v>53</v>
      </c>
      <c r="C31" s="21">
        <f>'Среднее-общая'!T37+'[1]Свод '!$C30+'[2]Свод'!$C30</f>
        <v>679.3</v>
      </c>
      <c r="D31" s="46"/>
      <c r="E31" s="46"/>
      <c r="F31" s="22"/>
      <c r="G31" s="22"/>
    </row>
    <row r="32" spans="1:7" s="2" customFormat="1" ht="15.75">
      <c r="A32" s="17">
        <v>30</v>
      </c>
      <c r="B32" s="34" t="s">
        <v>54</v>
      </c>
      <c r="C32" s="21">
        <f>'Среднее-общая'!T38+'[1]Свод '!$C31+'[2]Свод'!$C31</f>
        <v>418.1</v>
      </c>
      <c r="D32" s="46"/>
      <c r="E32" s="46"/>
      <c r="F32" s="22"/>
      <c r="G32" s="22"/>
    </row>
    <row r="33" spans="1:7" s="2" customFormat="1" ht="15.75">
      <c r="A33" s="16">
        <v>31</v>
      </c>
      <c r="B33" s="34" t="s">
        <v>55</v>
      </c>
      <c r="C33" s="21">
        <f>'Среднее-общая'!T39+'[1]Свод '!$C32+'[2]Свод'!$C32</f>
        <v>430.1</v>
      </c>
      <c r="D33" s="46"/>
      <c r="E33" s="46"/>
      <c r="F33" s="22"/>
      <c r="G33" s="22"/>
    </row>
    <row r="34" spans="1:7" s="2" customFormat="1" ht="15.75">
      <c r="A34" s="17">
        <v>32</v>
      </c>
      <c r="B34" s="34" t="s">
        <v>56</v>
      </c>
      <c r="C34" s="21">
        <f>'Среднее-общая'!T40+'[1]Свод '!$C33+'[2]Свод'!$C33</f>
        <v>369.6</v>
      </c>
      <c r="D34" s="46"/>
      <c r="E34" s="46"/>
      <c r="F34" s="22"/>
      <c r="G34" s="22"/>
    </row>
    <row r="35" spans="1:7" s="2" customFormat="1" ht="22.5" customHeight="1">
      <c r="A35" s="16">
        <v>33</v>
      </c>
      <c r="B35" s="34" t="s">
        <v>57</v>
      </c>
      <c r="C35" s="21">
        <f>'Среднее-общая'!T41+'[1]Свод '!$C34+'[2]Свод'!$C34</f>
        <v>678.4</v>
      </c>
      <c r="D35" s="46"/>
      <c r="E35" s="46"/>
      <c r="F35" s="22"/>
      <c r="G35" s="22"/>
    </row>
    <row r="36" spans="1:7" s="2" customFormat="1" ht="21.75" customHeight="1">
      <c r="A36" s="17">
        <v>34</v>
      </c>
      <c r="B36" s="34" t="s">
        <v>58</v>
      </c>
      <c r="C36" s="21">
        <f>'Среднее-общая'!T42+'[1]Свод '!$C35+'[2]Свод'!$C35</f>
        <v>577.1</v>
      </c>
      <c r="D36" s="46"/>
      <c r="E36" s="46"/>
      <c r="F36" s="22"/>
      <c r="G36" s="22"/>
    </row>
    <row r="37" spans="1:7" s="19" customFormat="1" ht="21" customHeight="1">
      <c r="A37" s="16">
        <v>35</v>
      </c>
      <c r="B37" s="34" t="s">
        <v>59</v>
      </c>
      <c r="C37" s="21">
        <f>'Среднее-общая'!T43+'[1]Свод '!$C36+'[2]Свод'!$C36</f>
        <v>528.5</v>
      </c>
      <c r="D37" s="46"/>
      <c r="E37" s="46"/>
      <c r="F37" s="48"/>
      <c r="G37" s="48"/>
    </row>
    <row r="38" spans="1:7" s="19" customFormat="1" ht="31.5">
      <c r="A38" s="17">
        <v>36</v>
      </c>
      <c r="B38" s="34" t="s">
        <v>60</v>
      </c>
      <c r="C38" s="21">
        <f>'Среднее-общая'!T44+'[1]Свод '!$C37+'[2]Свод'!$C37</f>
        <v>740.9</v>
      </c>
      <c r="D38" s="46"/>
      <c r="E38" s="46"/>
      <c r="F38" s="48"/>
      <c r="G38" s="48"/>
    </row>
    <row r="39" spans="1:7" s="2" customFormat="1" ht="16.5" thickBot="1">
      <c r="A39" s="16">
        <v>37</v>
      </c>
      <c r="B39" s="35" t="s">
        <v>61</v>
      </c>
      <c r="C39" s="21">
        <f>'Среднее-общая'!T45+'[1]Свод '!$C38+'[2]Свод'!$C38</f>
        <v>704.4</v>
      </c>
      <c r="D39" s="46"/>
      <c r="E39" s="46"/>
      <c r="F39" s="46"/>
      <c r="G39" s="46"/>
    </row>
    <row r="40" spans="1:7" s="2" customFormat="1" ht="16.5" thickBot="1">
      <c r="A40" s="3"/>
      <c r="B40" s="4" t="s">
        <v>24</v>
      </c>
      <c r="C40" s="21">
        <f>SUM(C3:C39)</f>
        <v>30773.2</v>
      </c>
      <c r="D40" s="46"/>
      <c r="E40" s="46"/>
      <c r="F40" s="22"/>
      <c r="G40" s="22"/>
    </row>
    <row r="41" spans="1:7" s="2" customFormat="1" ht="18" customHeight="1">
      <c r="A41" s="5"/>
      <c r="B41" s="6"/>
      <c r="D41" s="22"/>
      <c r="E41" s="22"/>
      <c r="F41" s="22"/>
      <c r="G41" s="22"/>
    </row>
    <row r="42" spans="1:7" s="2" customFormat="1" ht="15.75">
      <c r="A42" s="7"/>
      <c r="B42" s="8"/>
      <c r="D42" s="22"/>
      <c r="E42" s="22"/>
      <c r="F42" s="22"/>
      <c r="G42" s="22"/>
    </row>
    <row r="43" spans="1:7" s="2" customFormat="1" ht="15.75">
      <c r="A43" s="7"/>
      <c r="B43" s="8"/>
      <c r="D43" s="22"/>
      <c r="E43" s="22"/>
      <c r="F43" s="22"/>
      <c r="G43" s="22"/>
    </row>
    <row r="44" spans="1:7" s="2" customFormat="1" ht="15.75">
      <c r="A44" s="7"/>
      <c r="B44" s="8"/>
      <c r="D44" s="22"/>
      <c r="E44" s="22"/>
      <c r="F44" s="22"/>
      <c r="G44" s="22"/>
    </row>
    <row r="45" spans="1:7" s="2" customFormat="1" ht="15.75">
      <c r="A45" s="7"/>
      <c r="B45" s="8"/>
      <c r="D45" s="22"/>
      <c r="E45" s="22"/>
      <c r="F45" s="22"/>
      <c r="G45" s="22"/>
    </row>
    <row r="46" spans="1:7" s="2" customFormat="1" ht="15.75">
      <c r="A46" s="7"/>
      <c r="B46" s="9"/>
      <c r="D46" s="22"/>
      <c r="E46" s="22"/>
      <c r="F46" s="22"/>
      <c r="G46" s="22"/>
    </row>
    <row r="47" spans="1:7" s="2" customFormat="1" ht="15.75">
      <c r="A47" s="7"/>
      <c r="B47" s="9"/>
      <c r="D47" s="22"/>
      <c r="E47" s="22"/>
      <c r="F47" s="22"/>
      <c r="G47" s="22"/>
    </row>
    <row r="48" spans="1:7" s="2" customFormat="1" ht="16.5" customHeight="1">
      <c r="A48" s="7"/>
      <c r="B48" s="8"/>
      <c r="D48" s="22"/>
      <c r="E48" s="22"/>
      <c r="F48" s="22"/>
      <c r="G48" s="22"/>
    </row>
    <row r="49" spans="1:7" s="2" customFormat="1" ht="15.75">
      <c r="A49" s="7"/>
      <c r="B49" s="8"/>
      <c r="D49" s="22"/>
      <c r="E49" s="22"/>
      <c r="F49" s="22"/>
      <c r="G49" s="22"/>
    </row>
    <row r="50" spans="1:7" s="2" customFormat="1" ht="15.75">
      <c r="A50" s="7"/>
      <c r="B50" s="8"/>
      <c r="D50" s="22"/>
      <c r="E50" s="22"/>
      <c r="F50" s="22"/>
      <c r="G50" s="22"/>
    </row>
    <row r="51" spans="1:7" s="2" customFormat="1" ht="15.75">
      <c r="A51" s="7"/>
      <c r="B51" s="8"/>
      <c r="D51" s="22"/>
      <c r="E51" s="22"/>
      <c r="F51" s="22"/>
      <c r="G51" s="22"/>
    </row>
    <row r="52" spans="1:7" s="2" customFormat="1" ht="15.75">
      <c r="A52" s="7"/>
      <c r="B52" s="8"/>
      <c r="D52" s="22"/>
      <c r="E52" s="22"/>
      <c r="F52" s="22"/>
      <c r="G52" s="22"/>
    </row>
    <row r="53" spans="1:7" s="2" customFormat="1" ht="15.75">
      <c r="A53" s="7"/>
      <c r="B53" s="8"/>
      <c r="D53" s="22"/>
      <c r="E53" s="22"/>
      <c r="F53" s="22"/>
      <c r="G53" s="22"/>
    </row>
    <row r="54" spans="1:7" s="2" customFormat="1" ht="15.75">
      <c r="A54" s="7"/>
      <c r="B54" s="10"/>
      <c r="D54" s="22"/>
      <c r="E54" s="22"/>
      <c r="F54" s="22"/>
      <c r="G54" s="22"/>
    </row>
    <row r="55" spans="1:7" s="11" customFormat="1" ht="16.5" customHeight="1">
      <c r="A55" s="128"/>
      <c r="B55" s="128"/>
      <c r="D55" s="23"/>
      <c r="E55" s="23"/>
      <c r="F55" s="23"/>
      <c r="G55" s="23"/>
    </row>
    <row r="56" spans="1:2" ht="15.75">
      <c r="A56" s="7"/>
      <c r="B56" s="9"/>
    </row>
    <row r="57" spans="1:2" ht="15.75">
      <c r="A57" s="7"/>
      <c r="B57" s="9"/>
    </row>
    <row r="58" spans="1:2" ht="15.75">
      <c r="A58" s="7"/>
      <c r="B58" s="9"/>
    </row>
    <row r="59" spans="1:2" ht="15.75">
      <c r="A59" s="7"/>
      <c r="B59" s="9"/>
    </row>
    <row r="60" spans="1:2" ht="18" customHeight="1">
      <c r="A60" s="7"/>
      <c r="B60" s="9"/>
    </row>
    <row r="61" spans="1:2" ht="15.75">
      <c r="A61" s="7"/>
      <c r="B61" s="9"/>
    </row>
    <row r="62" spans="1:2" ht="15.75">
      <c r="A62" s="7"/>
      <c r="B62" s="9"/>
    </row>
    <row r="63" spans="1:2" ht="15.75">
      <c r="A63" s="7"/>
      <c r="B63" s="9"/>
    </row>
    <row r="64" spans="1:2" ht="15.75">
      <c r="A64" s="7"/>
      <c r="B64" s="9"/>
    </row>
    <row r="65" spans="1:2" ht="15.75">
      <c r="A65" s="7"/>
      <c r="B65" s="9"/>
    </row>
    <row r="66" spans="1:2" ht="15.75">
      <c r="A66" s="7"/>
      <c r="B66" s="8"/>
    </row>
    <row r="67" spans="1:2" ht="15.75">
      <c r="A67" s="7"/>
      <c r="B67" s="8"/>
    </row>
    <row r="68" spans="1:2" ht="15.75">
      <c r="A68" s="7"/>
      <c r="B68" s="8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13"/>
      <c r="B100" s="14"/>
    </row>
    <row r="101" spans="1:2" ht="18.75">
      <c r="A101" s="15"/>
      <c r="B101" s="15"/>
    </row>
    <row r="102" spans="1:2" ht="12.75">
      <c r="A102" s="13"/>
      <c r="B102" s="13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landscape" paperSize="9" scale="4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2023-05-12T12:12:31Z</cp:lastPrinted>
  <dcterms:created xsi:type="dcterms:W3CDTF">2005-01-25T12:19:56Z</dcterms:created>
  <dcterms:modified xsi:type="dcterms:W3CDTF">2023-05-19T06:13:18Z</dcterms:modified>
  <cp:category/>
  <cp:version/>
  <cp:contentType/>
  <cp:contentStatus/>
</cp:coreProperties>
</file>