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9195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'стр.2_3'!$4:$5</definedName>
    <definedName name="_xlnm.Print_Titles" localSheetId="2">'стр.4_5'!$4:$6</definedName>
    <definedName name="_xlnm.Print_Area" localSheetId="0">'стр.1'!$A$1:$DD$37</definedName>
    <definedName name="_xlnm.Print_Area" localSheetId="2">'стр.4_5'!$A$1:$GM$67</definedName>
  </definedNames>
  <calcPr fullCalcOnLoad="1"/>
</workbook>
</file>

<file path=xl/sharedStrings.xml><?xml version="1.0" encoding="utf-8"?>
<sst xmlns="http://schemas.openxmlformats.org/spreadsheetml/2006/main" count="243" uniqueCount="183">
  <si>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</si>
  <si>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</si>
  <si>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</si>
  <si>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</si>
  <si>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</si>
  <si>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</si>
  <si>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</si>
  <si>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</si>
  <si>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</si>
  <si>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</si>
  <si>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</si>
  <si>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</si>
  <si>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</si>
  <si>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</si>
  <si>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</si>
  <si>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</si>
  <si>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</si>
  <si>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</si>
  <si>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</si>
  <si>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</si>
  <si>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</si>
  <si>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</si>
  <si>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</si>
  <si>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</si>
  <si>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</si>
  <si>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</si>
  <si>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</si>
  <si>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</si>
  <si>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</si>
  <si>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</si>
  <si>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</si>
  <si>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</si>
  <si>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</si>
  <si>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</si>
  <si>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</si>
  <si>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</si>
  <si>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</si>
  <si>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</si>
  <si>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</si>
  <si>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</si>
  <si>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</si>
  <si>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</si>
  <si>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</si>
  <si>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</si>
  <si>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</si>
  <si>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</si>
  <si>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</si>
  <si>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</si>
  <si>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</si>
  <si>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</si>
  <si>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</si>
  <si>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</si>
  <si>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</si>
  <si>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</si>
  <si>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</si>
  <si>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</si>
  <si>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</si>
  <si>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</si>
  <si>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</si>
  <si>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</si>
  <si>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</si>
  <si>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</si>
  <si>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</si>
  <si>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</si>
  <si>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</si>
  <si>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</si>
  <si>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</si>
  <si>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</si>
  <si>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</si>
  <si>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</si>
  <si>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</si>
  <si>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</si>
  <si>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</si>
  <si>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</si>
  <si>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</si>
  <si>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</si>
  <si>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</si>
  <si>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</si>
  <si>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</si>
  <si>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</si>
  <si>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</si>
  <si>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</si>
  <si>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</si>
  <si>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</si>
  <si>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</si>
  <si>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</si>
  <si>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</si>
  <si>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</si>
  <si>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</si>
  <si>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</si>
  <si>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</si>
  <si>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</si>
  <si>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</si>
  <si>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</si>
  <si>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</si>
  <si>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</si>
  <si>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</si>
  <si>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</si>
  <si>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</si>
  <si>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</si>
  <si>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</si>
  <si>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</si>
  <si>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</si>
  <si>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</si>
  <si>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</si>
  <si>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</si>
  <si>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</si>
  <si>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</si>
  <si>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</si>
  <si>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</si>
  <si>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</si>
  <si>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</si>
  <si>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</si>
  <si>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</si>
  <si>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</si>
  <si>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</si>
  <si>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</si>
  <si>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</si>
  <si>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</si>
  <si>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</si>
  <si>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</si>
  <si>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</si>
  <si>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</si>
  <si>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</si>
  <si>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</si>
  <si>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</si>
  <si>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</si>
  <si>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операции
по счетам, открытым
в кредитных организациях
в иностран-ной валюте</t>
  </si>
  <si>
    <t>учреждения</t>
  </si>
  <si>
    <t>12</t>
  </si>
  <si>
    <t>Наименование муниципального</t>
  </si>
  <si>
    <t>муниципального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</si>
  <si>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</si>
  <si>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</si>
  <si>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</si>
  <si>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</si>
  <si>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</si>
  <si>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</si>
  <si>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Отдел образования Администрации Белокалитвинского района</t>
  </si>
  <si>
    <t>347042, Ростовская обл., г. Белая Калитва, ул. Чернышевского, д. 12</t>
  </si>
  <si>
    <t>Субсидии на иные цели</t>
  </si>
  <si>
    <t>Субсидии на выполнение муниципального задания</t>
  </si>
  <si>
    <t xml:space="preserve">Начальник Отдела образования </t>
  </si>
  <si>
    <t>Т.Т.Даниленко</t>
  </si>
  <si>
    <t>30</t>
  </si>
  <si>
    <t>декабря</t>
  </si>
  <si>
    <t>11</t>
  </si>
  <si>
    <t xml:space="preserve">01 </t>
  </si>
  <si>
    <t>января</t>
  </si>
  <si>
    <t>30.12.2011 г.</t>
  </si>
  <si>
    <t xml:space="preserve">Главный бухгалтер </t>
  </si>
  <si>
    <t>Н.В.Волохова</t>
  </si>
  <si>
    <t>И.о.начальника экономического отдела</t>
  </si>
  <si>
    <t>Н.А.Шеховцова</t>
  </si>
  <si>
    <t>3-51-58</t>
  </si>
  <si>
    <t>муниципальное бюджетное  учреждение  "Центр бухгалтерского обслуживания  учреждений образования Белокалитвинского района"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</si>
  <si>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</si>
  <si>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 xml:space="preserve"> в том числе:</t>
  </si>
  <si>
    <t>услуга по бухгалтерскому обслуживанию учреждений образования Белокалитвинского района</t>
  </si>
  <si>
    <t>38404295</t>
  </si>
  <si>
    <t>-оказание муниципальных услуг в области бухгалтерского обслуживания учреждений образования Белокалитвинского района</t>
  </si>
  <si>
    <t>-бюджетный и налоговый учёт исполнения планов финансово-хозяйственной деятельности, муниципальных заданий учреждениями системы образования Белокалитвинского района, составление и предоставление сводной бухгалтерской отчётности</t>
  </si>
  <si>
    <t>- услуга по бухгалтерскому обслуживанию учреждений образования Белокалитвинского района</t>
  </si>
  <si>
    <t>6142023830/614201001</t>
  </si>
  <si>
    <t>800</t>
  </si>
  <si>
    <t>2013 год</t>
  </si>
  <si>
    <t>2014 год</t>
  </si>
  <si>
    <t>2012 год</t>
  </si>
  <si>
    <t>3.4. Кредиторская задолженность по расчетам с поставщиками и подрядчиками за счет средств местного бюджета,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</si>
  <si>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</si>
  <si>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</si>
  <si>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</si>
  <si>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</si>
  <si>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</si>
  <si>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</si>
  <si>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</si>
  <si>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</si>
  <si>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</si>
  <si>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</si>
  <si>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</si>
  <si>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</si>
  <si>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</si>
  <si>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на 2012 год  и плановый период 2013-2014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</si>
</sst>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33" borderId="19" xfId="0" applyNumberFormat="1" applyFont="1" applyFill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9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6"/>
  <sheetViews>
    <sheetView view="pageBreakPreview" zoomScaleSheetLayoutView="100" zoomScalePageLayoutView="0" workbookViewId="0" topLeftCell="A1">
      <selection activeCell="G15" sqref="G15"/>
    </sheetView>
  </sheetViews>
  <sheetFormatPr defaultColWidth="0.875" defaultRowHeight="12.75"/>
  <cols>
    <col min="1" max="129" width="0.875" style="1" customWidth="1"/>
    <col min="130" max="130" width="19.375" style="1" customWidth="1"/>
    <col min="131" max="16384" width="0.875" style="1" customWidth="1"/>
  </cols>
  <sheetData>
    <row r="1" spans="57:108" ht="15">
      <c r="BE1" s="66" t="s">
        <v>14</v>
      </c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</row>
    <row r="2" spans="57:108" ht="15">
      <c r="BE2" s="67" t="s">
        <v>142</v>
      </c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57:108" s="2" customFormat="1" ht="12">
      <c r="BE3" s="69" t="s">
        <v>33</v>
      </c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57:108" ht="15"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CA4" s="67" t="s">
        <v>143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</row>
    <row r="5" spans="57:108" s="2" customFormat="1" ht="12">
      <c r="BE5" s="68" t="s">
        <v>12</v>
      </c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CA5" s="68" t="s">
        <v>13</v>
      </c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65:99" ht="15">
      <c r="BM6" s="11" t="s">
        <v>2</v>
      </c>
      <c r="BN6" s="74" t="s">
        <v>144</v>
      </c>
      <c r="BO6" s="74"/>
      <c r="BP6" s="74"/>
      <c r="BQ6" s="74"/>
      <c r="BR6" s="1" t="s">
        <v>2</v>
      </c>
      <c r="BU6" s="74" t="s">
        <v>145</v>
      </c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5">
        <v>20</v>
      </c>
      <c r="CN6" s="75"/>
      <c r="CO6" s="75"/>
      <c r="CP6" s="75"/>
      <c r="CQ6" s="71" t="s">
        <v>146</v>
      </c>
      <c r="CR6" s="71"/>
      <c r="CS6" s="71"/>
      <c r="CT6" s="71"/>
      <c r="CU6" s="1" t="s">
        <v>3</v>
      </c>
    </row>
    <row r="7" ht="15">
      <c r="CY7" s="9"/>
    </row>
    <row r="8" spans="1:108" ht="16.5">
      <c r="A8" s="73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</row>
    <row r="9" spans="1:108" s="12" customFormat="1" ht="16.5">
      <c r="A9" s="76" t="s">
        <v>182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93:108" ht="17.25" customHeight="1">
      <c r="CO10" s="72" t="s">
        <v>15</v>
      </c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91:108" ht="15" customHeight="1">
      <c r="CM11" s="11" t="s">
        <v>34</v>
      </c>
      <c r="CO11" s="52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4"/>
    </row>
    <row r="12" spans="36:108" ht="15" customHeight="1">
      <c r="AJ12" s="3"/>
      <c r="AK12" s="5" t="s">
        <v>2</v>
      </c>
      <c r="AL12" s="58" t="s">
        <v>147</v>
      </c>
      <c r="AM12" s="58"/>
      <c r="AN12" s="58"/>
      <c r="AO12" s="58"/>
      <c r="AP12" s="44" t="s">
        <v>2</v>
      </c>
      <c r="AQ12" s="44"/>
      <c r="AR12" s="44"/>
      <c r="AS12" s="58" t="s">
        <v>148</v>
      </c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62">
        <v>20</v>
      </c>
      <c r="BL12" s="62"/>
      <c r="BM12" s="62"/>
      <c r="BN12" s="62"/>
      <c r="BO12" s="63" t="s">
        <v>129</v>
      </c>
      <c r="BP12" s="63"/>
      <c r="BQ12" s="63"/>
      <c r="BR12" s="63"/>
      <c r="BS12" s="3" t="s">
        <v>3</v>
      </c>
      <c r="BT12" s="3"/>
      <c r="BU12" s="3"/>
      <c r="BY12" s="16"/>
      <c r="CM12" s="11" t="s">
        <v>16</v>
      </c>
      <c r="CO12" s="52" t="s">
        <v>149</v>
      </c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77:108" ht="15" customHeight="1">
      <c r="BY13" s="16"/>
      <c r="BZ13" s="16"/>
      <c r="CM13" s="11"/>
      <c r="CO13" s="52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77:108" ht="15" customHeight="1">
      <c r="BY14" s="16"/>
      <c r="BZ14" s="16"/>
      <c r="CM14" s="11"/>
      <c r="CO14" s="52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ht="15" customHeight="1">
      <c r="A15" s="6" t="s">
        <v>130</v>
      </c>
      <c r="AI15" s="65" t="s">
        <v>155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Y15" s="16"/>
      <c r="CM15" s="11" t="s">
        <v>17</v>
      </c>
      <c r="CO15" s="52" t="s">
        <v>159</v>
      </c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ht="15" customHeight="1">
      <c r="A16" s="6" t="s">
        <v>92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"/>
      <c r="V16" s="18"/>
      <c r="W16" s="18"/>
      <c r="X16" s="18"/>
      <c r="Y16" s="18"/>
      <c r="Z16" s="19"/>
      <c r="AA16" s="19"/>
      <c r="AB16" s="19"/>
      <c r="AC16" s="17"/>
      <c r="AD16" s="17"/>
      <c r="AE16" s="17"/>
      <c r="AF16" s="17"/>
      <c r="AG16" s="17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Y16" s="16"/>
      <c r="BZ16" s="16"/>
      <c r="CM16" s="38"/>
      <c r="CO16" s="52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ht="43.5" customHeight="1">
      <c r="A17" s="6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Y17" s="16"/>
      <c r="BZ17" s="16"/>
      <c r="CM17" s="38"/>
      <c r="CO17" s="52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44:108" ht="18.75" customHeight="1"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Y18" s="16"/>
      <c r="BZ18" s="16"/>
      <c r="CM18" s="11"/>
      <c r="CO18" s="59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</row>
    <row r="19" spans="1:108" s="21" customFormat="1" ht="18.75" customHeight="1">
      <c r="A19" s="21" t="s">
        <v>52</v>
      </c>
      <c r="AI19" s="64" t="s">
        <v>163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CM19" s="39"/>
      <c r="CO19" s="55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</row>
    <row r="20" spans="1:108" s="21" customFormat="1" ht="18.75" customHeight="1">
      <c r="A20" s="22" t="s">
        <v>19</v>
      </c>
      <c r="CM20" s="40" t="s">
        <v>18</v>
      </c>
      <c r="CO20" s="55" t="s">
        <v>96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7"/>
    </row>
    <row r="21" spans="1:108" s="21" customFormat="1" ht="3" customHeight="1">
      <c r="A21" s="22"/>
      <c r="BX21" s="22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08" ht="15">
      <c r="A22" s="6" t="s">
        <v>97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0" t="s">
        <v>138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1:108" ht="15">
      <c r="A23" s="6" t="s">
        <v>98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</row>
    <row r="24" spans="1:130" ht="15">
      <c r="A24" s="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6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25"/>
      <c r="CP24" s="25"/>
      <c r="CQ24" s="25"/>
      <c r="CR24" s="25"/>
      <c r="CS24" s="25"/>
      <c r="CT24" s="25"/>
      <c r="CU24" s="25"/>
      <c r="CV24" s="25"/>
      <c r="DZ24" s="1">
        <v>6142015885</v>
      </c>
    </row>
    <row r="25" spans="1:108" ht="15">
      <c r="A25" s="6" t="s">
        <v>99</v>
      </c>
      <c r="AS25" s="65" t="s">
        <v>139</v>
      </c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</row>
    <row r="26" spans="1:108" ht="15">
      <c r="A26" s="6" t="s">
        <v>131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">
      <c r="A27" s="6" t="s">
        <v>128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</row>
    <row r="28" ht="15" customHeight="1"/>
    <row r="29" spans="1:108" s="3" customFormat="1" ht="14.25">
      <c r="A29" s="51" t="s">
        <v>132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s="3" customFormat="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 customHeight="1">
      <c r="A31" s="23" t="s">
        <v>133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</row>
    <row r="32" spans="1:108" ht="29.25" customHeight="1">
      <c r="A32" s="50" t="s">
        <v>160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ht="15" customHeight="1">
      <c r="A33" s="45" t="s">
        <v>134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50.25" customHeight="1">
      <c r="A34" s="50" t="s">
        <v>161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ht="15">
      <c r="A35" s="23" t="s">
        <v>53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30" customHeight="1">
      <c r="A36" s="50" t="s">
        <v>162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ht="3" customHeight="1"/>
  </sheetData>
  <sheetProtection/>
  <mergeCells count="36">
    <mergeCell ref="AS22:DD23"/>
    <mergeCell ref="CQ6:CT6"/>
    <mergeCell ref="CO10:DD10"/>
    <mergeCell ref="A8:DD8"/>
    <mergeCell ref="BN6:BQ6"/>
    <mergeCell ref="BU6:CL6"/>
    <mergeCell ref="CM6:CP6"/>
    <mergeCell ref="AI15:BW17"/>
    <mergeCell ref="A9:DD9"/>
    <mergeCell ref="BE1:DD1"/>
    <mergeCell ref="BE4:BX4"/>
    <mergeCell ref="BE5:BX5"/>
    <mergeCell ref="CA4:DD4"/>
    <mergeCell ref="CA5:DD5"/>
    <mergeCell ref="BE2:DD2"/>
    <mergeCell ref="BE3:DD3"/>
    <mergeCell ref="A32:DD32"/>
    <mergeCell ref="CO11:DD11"/>
    <mergeCell ref="CO13:DD13"/>
    <mergeCell ref="CO14:DD14"/>
    <mergeCell ref="CO15:DD15"/>
    <mergeCell ref="CO18:DD18"/>
    <mergeCell ref="BK12:BN12"/>
    <mergeCell ref="BO12:BR12"/>
    <mergeCell ref="AI19:BW19"/>
    <mergeCell ref="AS25:DD27"/>
    <mergeCell ref="A36:DD36"/>
    <mergeCell ref="A34:DD34"/>
    <mergeCell ref="A29:DD29"/>
    <mergeCell ref="CO12:DD12"/>
    <mergeCell ref="CO19:DD19"/>
    <mergeCell ref="CO16:DD16"/>
    <mergeCell ref="CO17:DD17"/>
    <mergeCell ref="CO20:DD20"/>
    <mergeCell ref="AL12:AO12"/>
    <mergeCell ref="AS12:BJ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X92"/>
  <sheetViews>
    <sheetView view="pageBreakPreview" zoomScaleSheetLayoutView="100" zoomScalePageLayoutView="0" workbookViewId="0" topLeftCell="A70">
      <selection activeCell="BU13" sqref="BU13:DD13"/>
    </sheetView>
  </sheetViews>
  <sheetFormatPr defaultColWidth="0.875" defaultRowHeight="12.75"/>
  <cols>
    <col min="1" max="72" width="0.875" style="1" customWidth="1"/>
    <col min="73" max="180" width="0.37109375" style="1" customWidth="1"/>
    <col min="181" max="181" width="2.00390625" style="1" bestFit="1" customWidth="1"/>
    <col min="182" max="16384" width="0.875" style="1" customWidth="1"/>
  </cols>
  <sheetData>
    <row r="1" ht="3" customHeight="1"/>
    <row r="2" spans="1:180" ht="15" customHeight="1">
      <c r="A2" s="82" t="s">
        <v>101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</row>
    <row r="3" ht="6" customHeight="1"/>
    <row r="4" spans="1:180" ht="15">
      <c r="A4" s="83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5"/>
      <c r="BU4" s="89" t="s">
        <v>167</v>
      </c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1"/>
      <c r="DE4" s="89" t="s">
        <v>165</v>
      </c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1"/>
      <c r="EO4" s="89" t="s">
        <v>166</v>
      </c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1"/>
    </row>
    <row r="5" spans="1:180" ht="1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8"/>
      <c r="BU5" s="89" t="s">
        <v>5</v>
      </c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1"/>
      <c r="DE5" s="89" t="s">
        <v>5</v>
      </c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1"/>
      <c r="EO5" s="89" t="s">
        <v>5</v>
      </c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1"/>
    </row>
    <row r="6" spans="1:180" s="3" customFormat="1" ht="15" customHeight="1">
      <c r="A6" s="28"/>
      <c r="B6" s="103" t="s">
        <v>102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4"/>
      <c r="BU6" s="100">
        <v>5071412.22</v>
      </c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2"/>
      <c r="DE6" s="100">
        <v>5071412.22</v>
      </c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2"/>
      <c r="EO6" s="100">
        <v>5071412.22</v>
      </c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2"/>
    </row>
    <row r="7" spans="1:180" ht="15">
      <c r="A7" s="10"/>
      <c r="B7" s="105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6"/>
      <c r="BU7" s="94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6"/>
      <c r="DE7" s="94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6"/>
      <c r="EO7" s="94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6"/>
    </row>
    <row r="8" spans="1:180" ht="30" customHeight="1">
      <c r="A8" s="29"/>
      <c r="B8" s="80" t="s">
        <v>20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1"/>
      <c r="BU8" s="94">
        <v>2229262.78</v>
      </c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6"/>
      <c r="DE8" s="94">
        <v>2229262.78</v>
      </c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6"/>
      <c r="EO8" s="94">
        <v>2229262.78</v>
      </c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6"/>
    </row>
    <row r="9" spans="1:180" ht="15">
      <c r="A9" s="10"/>
      <c r="B9" s="92" t="s">
        <v>6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3"/>
      <c r="BU9" s="94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6"/>
      <c r="DE9" s="94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6"/>
      <c r="EO9" s="94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6"/>
    </row>
    <row r="10" spans="1:180" ht="45" customHeight="1">
      <c r="A10" s="29"/>
      <c r="B10" s="80" t="s">
        <v>135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1"/>
      <c r="BU10" s="77">
        <v>2229262.78</v>
      </c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9"/>
      <c r="DE10" s="77">
        <v>2229262.78</v>
      </c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9"/>
      <c r="EO10" s="77">
        <v>2229262.78</v>
      </c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9"/>
    </row>
    <row r="11" spans="1:180" ht="45" customHeight="1">
      <c r="A11" s="29"/>
      <c r="B11" s="80" t="s">
        <v>136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1"/>
      <c r="BU11" s="77">
        <v>0</v>
      </c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9"/>
      <c r="DE11" s="77">
        <v>0</v>
      </c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9"/>
      <c r="EO11" s="77">
        <v>0</v>
      </c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9"/>
    </row>
    <row r="12" spans="1:180" ht="45" customHeight="1">
      <c r="A12" s="29"/>
      <c r="B12" s="80" t="s">
        <v>137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77">
        <v>0</v>
      </c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  <c r="DE12" s="77">
        <v>0</v>
      </c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9"/>
      <c r="EO12" s="77">
        <v>0</v>
      </c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9"/>
    </row>
    <row r="13" spans="1:180" ht="30" customHeight="1">
      <c r="A13" s="29"/>
      <c r="B13" s="80" t="s">
        <v>84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77">
        <v>913807.64</v>
      </c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9"/>
      <c r="DE13" s="77">
        <v>758460.35</v>
      </c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9"/>
      <c r="EO13" s="77">
        <v>629522.09</v>
      </c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9"/>
    </row>
    <row r="14" spans="1:180" ht="30" customHeight="1">
      <c r="A14" s="29"/>
      <c r="B14" s="80" t="s">
        <v>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1"/>
      <c r="BU14" s="77">
        <v>2842149.44</v>
      </c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9"/>
      <c r="DE14" s="77">
        <v>2842149.44</v>
      </c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9"/>
      <c r="EO14" s="77">
        <v>2842149.44</v>
      </c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9"/>
    </row>
    <row r="15" spans="1:180" ht="15">
      <c r="A15" s="30"/>
      <c r="B15" s="92" t="s">
        <v>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3"/>
      <c r="BU15" s="77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  <c r="DE15" s="77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9"/>
      <c r="EO15" s="77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9"/>
    </row>
    <row r="16" spans="1:180" ht="30" customHeight="1">
      <c r="A16" s="29"/>
      <c r="B16" s="80" t="s">
        <v>26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1"/>
      <c r="BU16" s="77">
        <v>463215</v>
      </c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9"/>
      <c r="DE16" s="77">
        <v>463215</v>
      </c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9"/>
      <c r="EO16" s="77">
        <v>463215</v>
      </c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9"/>
    </row>
    <row r="17" spans="1:180" ht="15">
      <c r="A17" s="29"/>
      <c r="B17" s="80" t="s">
        <v>27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1"/>
      <c r="BU17" s="77">
        <v>21748.29</v>
      </c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9"/>
      <c r="DE17" s="77">
        <v>18051.08</v>
      </c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9"/>
      <c r="EO17" s="77">
        <v>14982.39</v>
      </c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9"/>
    </row>
    <row r="18" spans="1:180" s="3" customFormat="1" ht="15" customHeight="1">
      <c r="A18" s="28"/>
      <c r="B18" s="103" t="s">
        <v>103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4"/>
      <c r="BU18" s="97">
        <v>0</v>
      </c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  <c r="DE18" s="97">
        <f>DE20+DE21+DE33</f>
        <v>0</v>
      </c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9"/>
      <c r="EO18" s="97">
        <f>EO20+EO21+EO33</f>
        <v>0</v>
      </c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9"/>
    </row>
    <row r="19" spans="1:180" ht="15">
      <c r="A19" s="10"/>
      <c r="B19" s="105" t="s">
        <v>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6"/>
      <c r="BU19" s="77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9"/>
      <c r="DE19" s="77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9"/>
      <c r="EO19" s="77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9"/>
    </row>
    <row r="20" spans="1:180" ht="30" customHeight="1">
      <c r="A20" s="31"/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8"/>
      <c r="BU20" s="94">
        <v>0</v>
      </c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6"/>
      <c r="DE20" s="94">
        <v>0</v>
      </c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6"/>
      <c r="EO20" s="94">
        <v>0</v>
      </c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6"/>
    </row>
    <row r="21" spans="1:180" ht="30" customHeight="1">
      <c r="A21" s="29"/>
      <c r="B21" s="80" t="s">
        <v>104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94">
        <v>0</v>
      </c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6"/>
      <c r="DE21" s="94">
        <v>0</v>
      </c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6"/>
      <c r="EO21" s="94">
        <v>0</v>
      </c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6"/>
    </row>
    <row r="22" spans="1:180" ht="15" customHeight="1">
      <c r="A22" s="32"/>
      <c r="B22" s="92" t="s">
        <v>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3"/>
      <c r="BU22" s="94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6"/>
      <c r="DE22" s="94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6"/>
      <c r="EO22" s="94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6"/>
    </row>
    <row r="23" spans="1:180" ht="15" customHeight="1">
      <c r="A23" s="29"/>
      <c r="B23" s="80" t="s">
        <v>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1"/>
      <c r="BU23" s="77">
        <v>0</v>
      </c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9"/>
      <c r="DE23" s="77">
        <v>0</v>
      </c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9"/>
      <c r="EO23" s="77">
        <v>0</v>
      </c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9"/>
    </row>
    <row r="24" spans="1:180" ht="15" customHeight="1">
      <c r="A24" s="29"/>
      <c r="B24" s="80" t="s">
        <v>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1"/>
      <c r="BU24" s="77">
        <v>0</v>
      </c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9"/>
      <c r="DE24" s="77">
        <v>0</v>
      </c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9"/>
      <c r="EO24" s="77">
        <v>0</v>
      </c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9"/>
    </row>
    <row r="25" spans="1:180" ht="15" customHeight="1">
      <c r="A25" s="29"/>
      <c r="B25" s="80" t="s">
        <v>91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BU25" s="77">
        <v>0</v>
      </c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9"/>
      <c r="DE25" s="77">
        <v>0</v>
      </c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9"/>
      <c r="EO25" s="77">
        <v>0</v>
      </c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9"/>
    </row>
    <row r="26" spans="1:180" ht="15" customHeight="1">
      <c r="A26" s="29"/>
      <c r="B26" s="80" t="s">
        <v>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BU26" s="77">
        <v>0</v>
      </c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  <c r="DE26" s="77">
        <v>0</v>
      </c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9"/>
      <c r="EO26" s="77">
        <v>0</v>
      </c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9"/>
    </row>
    <row r="27" spans="1:180" ht="15" customHeight="1">
      <c r="A27" s="29"/>
      <c r="B27" s="80" t="s">
        <v>10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1"/>
      <c r="BU27" s="77">
        <v>0</v>
      </c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9"/>
      <c r="DE27" s="77">
        <v>0</v>
      </c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9"/>
      <c r="EO27" s="77">
        <v>0</v>
      </c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9"/>
    </row>
    <row r="28" spans="1:180" ht="15" customHeight="1">
      <c r="A28" s="29"/>
      <c r="B28" s="80" t="s">
        <v>11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1"/>
      <c r="BU28" s="77">
        <v>0</v>
      </c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9"/>
      <c r="DE28" s="77">
        <v>0</v>
      </c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9"/>
      <c r="EO28" s="77">
        <v>0</v>
      </c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9"/>
    </row>
    <row r="29" spans="1:180" ht="30" customHeight="1">
      <c r="A29" s="29"/>
      <c r="B29" s="80" t="s">
        <v>56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1"/>
      <c r="BU29" s="77">
        <v>0</v>
      </c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9"/>
      <c r="DE29" s="77">
        <v>0</v>
      </c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9"/>
      <c r="EO29" s="77">
        <v>0</v>
      </c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9"/>
    </row>
    <row r="30" spans="1:180" ht="30" customHeight="1">
      <c r="A30" s="29"/>
      <c r="B30" s="80" t="s">
        <v>86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1"/>
      <c r="BU30" s="77">
        <v>0</v>
      </c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9"/>
      <c r="DE30" s="77">
        <v>0</v>
      </c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9"/>
      <c r="EO30" s="77">
        <v>0</v>
      </c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9"/>
    </row>
    <row r="31" spans="1:180" ht="15" customHeight="1">
      <c r="A31" s="29"/>
      <c r="B31" s="80" t="s">
        <v>57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77">
        <v>0</v>
      </c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9"/>
      <c r="DE31" s="77">
        <v>0</v>
      </c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9"/>
      <c r="EO31" s="77">
        <v>0</v>
      </c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9"/>
    </row>
    <row r="32" spans="1:180" ht="15" customHeight="1">
      <c r="A32" s="29"/>
      <c r="B32" s="80" t="s">
        <v>58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1"/>
      <c r="BU32" s="77">
        <v>0</v>
      </c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9"/>
      <c r="DE32" s="77">
        <v>0</v>
      </c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9"/>
      <c r="EO32" s="77">
        <v>0</v>
      </c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9"/>
    </row>
    <row r="33" spans="1:180" ht="45" customHeight="1">
      <c r="A33" s="29"/>
      <c r="B33" s="80" t="s">
        <v>105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1"/>
      <c r="BU33" s="77">
        <v>0</v>
      </c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9"/>
      <c r="DE33" s="77">
        <v>0</v>
      </c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9"/>
      <c r="EO33" s="77">
        <v>0</v>
      </c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9"/>
    </row>
    <row r="34" spans="1:180" ht="13.5" customHeight="1">
      <c r="A34" s="32"/>
      <c r="B34" s="92" t="s">
        <v>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3"/>
      <c r="BU34" s="77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9"/>
      <c r="DE34" s="77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9"/>
      <c r="EO34" s="77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9"/>
    </row>
    <row r="35" spans="1:180" ht="15" customHeight="1">
      <c r="A35" s="29"/>
      <c r="B35" s="80" t="s">
        <v>59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1"/>
      <c r="BU35" s="77">
        <v>0</v>
      </c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9"/>
      <c r="DE35" s="77">
        <v>0</v>
      </c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9"/>
      <c r="EO35" s="77">
        <v>0</v>
      </c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9"/>
    </row>
    <row r="36" spans="1:180" ht="15" customHeight="1">
      <c r="A36" s="29"/>
      <c r="B36" s="80" t="s">
        <v>60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1"/>
      <c r="BU36" s="77">
        <v>0</v>
      </c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9"/>
      <c r="DE36" s="77">
        <v>0</v>
      </c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9"/>
      <c r="EO36" s="77">
        <v>0</v>
      </c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9"/>
    </row>
    <row r="37" spans="1:180" ht="15" customHeight="1">
      <c r="A37" s="29"/>
      <c r="B37" s="80" t="s">
        <v>55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1"/>
      <c r="BU37" s="77">
        <v>0</v>
      </c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  <c r="DE37" s="77">
        <v>0</v>
      </c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9"/>
      <c r="EO37" s="77">
        <v>0</v>
      </c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9"/>
    </row>
    <row r="38" spans="1:180" ht="15" customHeight="1">
      <c r="A38" s="29"/>
      <c r="B38" s="80" t="s">
        <v>61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1"/>
      <c r="BU38" s="77">
        <v>0</v>
      </c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9"/>
      <c r="DE38" s="77">
        <v>0</v>
      </c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9"/>
      <c r="EO38" s="77">
        <v>0</v>
      </c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9"/>
    </row>
    <row r="39" spans="1:180" ht="15" customHeight="1">
      <c r="A39" s="29"/>
      <c r="B39" s="80" t="s">
        <v>62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1"/>
      <c r="BU39" s="77">
        <v>0</v>
      </c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9"/>
      <c r="DE39" s="77">
        <v>0</v>
      </c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9"/>
      <c r="EO39" s="77">
        <v>0</v>
      </c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9"/>
    </row>
    <row r="40" spans="1:180" ht="15" customHeight="1">
      <c r="A40" s="29"/>
      <c r="B40" s="80" t="s">
        <v>63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1"/>
      <c r="BU40" s="77">
        <v>0</v>
      </c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9"/>
      <c r="DE40" s="77">
        <v>0</v>
      </c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9"/>
      <c r="EO40" s="77">
        <v>0</v>
      </c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9"/>
    </row>
    <row r="41" spans="1:180" ht="30" customHeight="1">
      <c r="A41" s="29"/>
      <c r="B41" s="80" t="s">
        <v>64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1"/>
      <c r="BU41" s="77">
        <v>0</v>
      </c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9"/>
      <c r="DE41" s="77">
        <v>0</v>
      </c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9"/>
      <c r="EO41" s="77">
        <v>0</v>
      </c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9"/>
    </row>
    <row r="42" spans="1:180" ht="30" customHeight="1">
      <c r="A42" s="29"/>
      <c r="B42" s="80" t="s">
        <v>85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77">
        <v>0</v>
      </c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9"/>
      <c r="DE42" s="77">
        <v>0</v>
      </c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9"/>
      <c r="EO42" s="77">
        <v>0</v>
      </c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9"/>
    </row>
    <row r="43" spans="1:180" ht="15" customHeight="1">
      <c r="A43" s="29"/>
      <c r="B43" s="80" t="s">
        <v>65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1"/>
      <c r="BU43" s="77">
        <v>0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9"/>
      <c r="DE43" s="77">
        <v>0</v>
      </c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9"/>
      <c r="EO43" s="77">
        <v>0</v>
      </c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9"/>
    </row>
    <row r="44" spans="1:180" ht="15" customHeight="1">
      <c r="A44" s="29"/>
      <c r="B44" s="80" t="s">
        <v>66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1"/>
      <c r="BU44" s="77">
        <v>0</v>
      </c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9"/>
      <c r="DE44" s="77">
        <v>0</v>
      </c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9"/>
      <c r="EO44" s="77">
        <v>0</v>
      </c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9"/>
    </row>
    <row r="45" spans="1:180" s="3" customFormat="1" ht="15" customHeight="1">
      <c r="A45" s="28"/>
      <c r="B45" s="103" t="s">
        <v>106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4"/>
      <c r="BU45" s="97">
        <v>0</v>
      </c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  <c r="DE45" s="97">
        <f>DE47+DE48+DE63+DE78</f>
        <v>0</v>
      </c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9"/>
      <c r="EO45" s="97">
        <f>EO47+EO48+EO63+EO78</f>
        <v>0</v>
      </c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9"/>
    </row>
    <row r="46" spans="1:180" ht="15" customHeight="1">
      <c r="A46" s="33"/>
      <c r="B46" s="105" t="s">
        <v>1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6"/>
      <c r="BU46" s="77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9"/>
      <c r="DE46" s="77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9"/>
      <c r="EO46" s="77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9"/>
    </row>
    <row r="47" spans="1:180" ht="15" customHeight="1">
      <c r="A47" s="29"/>
      <c r="B47" s="80" t="s">
        <v>67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1"/>
      <c r="BU47" s="77">
        <v>0</v>
      </c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9"/>
      <c r="DE47" s="77">
        <v>0</v>
      </c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9"/>
      <c r="EO47" s="77">
        <v>0</v>
      </c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9"/>
    </row>
    <row r="48" spans="1:180" ht="30" customHeight="1">
      <c r="A48" s="29"/>
      <c r="B48" s="80" t="s">
        <v>107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1"/>
      <c r="BU48" s="77">
        <v>0</v>
      </c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9"/>
      <c r="DE48" s="77">
        <f>SUM(DE50:EN62)</f>
        <v>0</v>
      </c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9"/>
      <c r="EO48" s="77">
        <f>SUM(EO50:FX62)</f>
        <v>0</v>
      </c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9"/>
    </row>
    <row r="49" spans="1:180" ht="15" customHeight="1">
      <c r="A49" s="32"/>
      <c r="B49" s="92" t="s">
        <v>6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3"/>
      <c r="BU49" s="94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6"/>
      <c r="DE49" s="94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6"/>
      <c r="EO49" s="94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6"/>
    </row>
    <row r="50" spans="1:180" ht="15" customHeight="1">
      <c r="A50" s="29"/>
      <c r="B50" s="80" t="s">
        <v>73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1"/>
      <c r="BU50" s="77">
        <v>0</v>
      </c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9"/>
      <c r="DE50" s="77">
        <v>0</v>
      </c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9"/>
      <c r="EO50" s="77">
        <v>0</v>
      </c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9"/>
    </row>
    <row r="51" spans="1:180" ht="15" customHeight="1">
      <c r="A51" s="29"/>
      <c r="B51" s="80" t="s">
        <v>35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77">
        <v>0</v>
      </c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9"/>
      <c r="DE51" s="77">
        <v>0</v>
      </c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9"/>
      <c r="EO51" s="77">
        <v>0</v>
      </c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9"/>
    </row>
    <row r="52" spans="1:180" ht="15" customHeight="1">
      <c r="A52" s="29"/>
      <c r="B52" s="80" t="s">
        <v>36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1"/>
      <c r="BU52" s="77">
        <v>0</v>
      </c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9"/>
      <c r="DE52" s="77">
        <v>0</v>
      </c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9"/>
      <c r="EO52" s="77">
        <v>0</v>
      </c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9"/>
    </row>
    <row r="53" spans="1:180" ht="15" customHeight="1">
      <c r="A53" s="29"/>
      <c r="B53" s="80" t="s">
        <v>37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77">
        <v>0</v>
      </c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9"/>
      <c r="DE53" s="77">
        <v>0</v>
      </c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9"/>
      <c r="EO53" s="77">
        <v>0</v>
      </c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9"/>
    </row>
    <row r="54" spans="1:180" ht="15" customHeight="1">
      <c r="A54" s="29"/>
      <c r="B54" s="80" t="s">
        <v>38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1"/>
      <c r="BU54" s="77">
        <v>0</v>
      </c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9"/>
      <c r="DE54" s="77">
        <v>0</v>
      </c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9"/>
      <c r="EO54" s="77">
        <v>0</v>
      </c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9"/>
    </row>
    <row r="55" spans="1:180" ht="15" customHeight="1">
      <c r="A55" s="29"/>
      <c r="B55" s="80" t="s">
        <v>39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77">
        <v>0</v>
      </c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9"/>
      <c r="DE55" s="77">
        <v>0</v>
      </c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9"/>
      <c r="EO55" s="77">
        <v>0</v>
      </c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9"/>
    </row>
    <row r="56" spans="1:180" ht="15" customHeight="1">
      <c r="A56" s="29"/>
      <c r="B56" s="80" t="s">
        <v>40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1"/>
      <c r="BU56" s="77">
        <v>0</v>
      </c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9"/>
      <c r="DE56" s="77">
        <v>0</v>
      </c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9"/>
      <c r="EO56" s="77">
        <v>0</v>
      </c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9"/>
    </row>
    <row r="57" spans="1:180" ht="15" customHeight="1">
      <c r="A57" s="29"/>
      <c r="B57" s="80" t="s">
        <v>68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1"/>
      <c r="BU57" s="77">
        <v>0</v>
      </c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9"/>
      <c r="DE57" s="77">
        <v>0</v>
      </c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9"/>
      <c r="EO57" s="77">
        <v>0</v>
      </c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9"/>
    </row>
    <row r="58" spans="1:180" ht="15" customHeight="1">
      <c r="A58" s="29"/>
      <c r="B58" s="80" t="s">
        <v>87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1"/>
      <c r="BU58" s="77">
        <v>0</v>
      </c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9"/>
      <c r="DE58" s="77">
        <v>0</v>
      </c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9"/>
      <c r="EO58" s="77">
        <v>0</v>
      </c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9"/>
    </row>
    <row r="59" spans="1:180" ht="15" customHeight="1">
      <c r="A59" s="29"/>
      <c r="B59" s="80" t="s">
        <v>69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1"/>
      <c r="BU59" s="77">
        <v>0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9"/>
      <c r="DE59" s="77">
        <v>0</v>
      </c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9"/>
      <c r="EO59" s="77">
        <v>0</v>
      </c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9"/>
    </row>
    <row r="60" spans="1:180" ht="15" customHeight="1">
      <c r="A60" s="29"/>
      <c r="B60" s="80" t="s">
        <v>70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77">
        <v>0</v>
      </c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9"/>
      <c r="DE60" s="77">
        <v>0</v>
      </c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9"/>
      <c r="EO60" s="77">
        <v>0</v>
      </c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9"/>
    </row>
    <row r="61" spans="1:180" ht="15" customHeight="1">
      <c r="A61" s="29"/>
      <c r="B61" s="80" t="s">
        <v>71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1"/>
      <c r="BU61" s="77">
        <v>0</v>
      </c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9"/>
      <c r="DE61" s="77">
        <v>0</v>
      </c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9"/>
      <c r="EO61" s="77">
        <v>0</v>
      </c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9"/>
    </row>
    <row r="62" spans="1:180" ht="15" customHeight="1">
      <c r="A62" s="29"/>
      <c r="B62" s="80" t="s">
        <v>72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1"/>
      <c r="BU62" s="77">
        <v>0</v>
      </c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9"/>
      <c r="DE62" s="77">
        <v>0</v>
      </c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9"/>
      <c r="EO62" s="77">
        <v>0</v>
      </c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9"/>
    </row>
    <row r="63" spans="1:180" ht="45" customHeight="1">
      <c r="A63" s="29"/>
      <c r="B63" s="80" t="s">
        <v>108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1"/>
      <c r="BU63" s="77">
        <v>0</v>
      </c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9"/>
      <c r="DE63" s="77">
        <f>SUM(DE65:EN77)</f>
        <v>0</v>
      </c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9"/>
      <c r="EO63" s="77">
        <f>SUM(EO65:FX77)</f>
        <v>0</v>
      </c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9"/>
    </row>
    <row r="64" spans="1:180" ht="15" customHeight="1">
      <c r="A64" s="34"/>
      <c r="B64" s="92" t="s">
        <v>6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3"/>
      <c r="BU64" s="77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9"/>
      <c r="DE64" s="77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9"/>
      <c r="EO64" s="77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9"/>
    </row>
    <row r="65" spans="1:180" ht="15" customHeight="1">
      <c r="A65" s="29"/>
      <c r="B65" s="80" t="s">
        <v>74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1"/>
      <c r="BU65" s="77">
        <v>0</v>
      </c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9"/>
      <c r="DE65" s="77">
        <v>0</v>
      </c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9"/>
      <c r="EO65" s="77">
        <v>0</v>
      </c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9"/>
    </row>
    <row r="66" spans="1:180" ht="15" customHeight="1">
      <c r="A66" s="29"/>
      <c r="B66" s="80" t="s">
        <v>41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1"/>
      <c r="BU66" s="77">
        <v>0</v>
      </c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9"/>
      <c r="DE66" s="77">
        <v>0</v>
      </c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9"/>
      <c r="EO66" s="77">
        <v>0</v>
      </c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9"/>
    </row>
    <row r="67" spans="1:180" ht="15" customHeight="1">
      <c r="A67" s="29"/>
      <c r="B67" s="80" t="s">
        <v>42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1"/>
      <c r="BU67" s="77">
        <v>0</v>
      </c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9"/>
      <c r="DE67" s="77">
        <v>0</v>
      </c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9"/>
      <c r="EO67" s="77">
        <v>0</v>
      </c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9"/>
    </row>
    <row r="68" spans="1:180" ht="15" customHeight="1">
      <c r="A68" s="29"/>
      <c r="B68" s="80" t="s">
        <v>43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1"/>
      <c r="BU68" s="77">
        <v>0</v>
      </c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9"/>
      <c r="DE68" s="77">
        <v>0</v>
      </c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9"/>
      <c r="EO68" s="77">
        <v>0</v>
      </c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9"/>
    </row>
    <row r="69" spans="1:180" ht="15" customHeight="1">
      <c r="A69" s="29"/>
      <c r="B69" s="80" t="s">
        <v>44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1"/>
      <c r="BU69" s="77">
        <v>0</v>
      </c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9"/>
      <c r="DE69" s="77">
        <v>0</v>
      </c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9"/>
      <c r="EO69" s="77">
        <v>0</v>
      </c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9"/>
    </row>
    <row r="70" spans="1:180" ht="15" customHeight="1">
      <c r="A70" s="29"/>
      <c r="B70" s="80" t="s">
        <v>45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1"/>
      <c r="BU70" s="77">
        <v>0</v>
      </c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9"/>
      <c r="DE70" s="77">
        <v>0</v>
      </c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9"/>
      <c r="EO70" s="77">
        <v>0</v>
      </c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9"/>
    </row>
    <row r="71" spans="1:180" ht="15" customHeight="1">
      <c r="A71" s="29"/>
      <c r="B71" s="80" t="s">
        <v>46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1"/>
      <c r="BU71" s="77">
        <v>0</v>
      </c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9"/>
      <c r="DE71" s="77">
        <v>0</v>
      </c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9"/>
      <c r="EO71" s="77">
        <v>0</v>
      </c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9"/>
    </row>
    <row r="72" spans="1:180" ht="15" customHeight="1">
      <c r="A72" s="29"/>
      <c r="B72" s="80" t="s">
        <v>75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1"/>
      <c r="BU72" s="77">
        <v>0</v>
      </c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9"/>
      <c r="DE72" s="77">
        <v>0</v>
      </c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9"/>
      <c r="EO72" s="77">
        <v>0</v>
      </c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9"/>
    </row>
    <row r="73" spans="1:180" ht="15" customHeight="1">
      <c r="A73" s="29"/>
      <c r="B73" s="80" t="s">
        <v>88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1"/>
      <c r="BU73" s="77">
        <v>0</v>
      </c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9"/>
      <c r="DE73" s="77">
        <v>0</v>
      </c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9"/>
      <c r="EO73" s="77">
        <v>0</v>
      </c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9"/>
    </row>
    <row r="74" spans="1:180" ht="15" customHeight="1">
      <c r="A74" s="29"/>
      <c r="B74" s="80" t="s">
        <v>76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1"/>
      <c r="BU74" s="77">
        <v>0</v>
      </c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9"/>
      <c r="DE74" s="77">
        <v>0</v>
      </c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9"/>
      <c r="EO74" s="77">
        <v>0</v>
      </c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9"/>
    </row>
    <row r="75" spans="1:180" ht="15" customHeight="1">
      <c r="A75" s="29"/>
      <c r="B75" s="80" t="s">
        <v>77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1"/>
      <c r="BU75" s="77">
        <v>0</v>
      </c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9"/>
      <c r="DE75" s="77">
        <v>0</v>
      </c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9"/>
      <c r="EO75" s="77">
        <v>0</v>
      </c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9"/>
    </row>
    <row r="76" spans="1:180" ht="15" customHeight="1">
      <c r="A76" s="29"/>
      <c r="B76" s="80" t="s">
        <v>78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1"/>
      <c r="BU76" s="77">
        <v>0</v>
      </c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9"/>
      <c r="DE76" s="77">
        <v>0</v>
      </c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9"/>
      <c r="EO76" s="77">
        <v>0</v>
      </c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9"/>
    </row>
    <row r="77" spans="1:180" ht="15" customHeight="1">
      <c r="A77" s="29"/>
      <c r="B77" s="80" t="s">
        <v>79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1"/>
      <c r="BU77" s="77">
        <v>0</v>
      </c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9"/>
      <c r="DE77" s="77">
        <v>0</v>
      </c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9"/>
      <c r="EO77" s="77">
        <v>0</v>
      </c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9"/>
    </row>
    <row r="78" spans="2:180" ht="15" customHeight="1">
      <c r="B78" s="80" t="s">
        <v>168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1"/>
      <c r="BU78" s="77">
        <f>SUM(BU80:DD92)</f>
        <v>0</v>
      </c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9"/>
      <c r="DE78" s="77">
        <f>SUM(DE80:EN92)</f>
        <v>0</v>
      </c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9"/>
      <c r="EO78" s="77">
        <f>SUM(EO80:FX92)</f>
        <v>0</v>
      </c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9"/>
    </row>
    <row r="79" spans="2:180" ht="15" customHeight="1">
      <c r="B79" s="92" t="s">
        <v>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3"/>
      <c r="BU79" s="77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9"/>
      <c r="DE79" s="94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6"/>
      <c r="EO79" s="94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6"/>
    </row>
    <row r="80" spans="2:180" ht="15" customHeight="1">
      <c r="B80" s="80" t="s">
        <v>169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1"/>
      <c r="BU80" s="77">
        <v>0</v>
      </c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9"/>
      <c r="DE80" s="77">
        <v>0</v>
      </c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9"/>
      <c r="EO80" s="77">
        <v>0</v>
      </c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9"/>
    </row>
    <row r="81" spans="2:180" ht="15" customHeight="1">
      <c r="B81" s="80" t="s">
        <v>170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1"/>
      <c r="BU81" s="77">
        <v>0</v>
      </c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9"/>
      <c r="DE81" s="77">
        <v>0</v>
      </c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9"/>
      <c r="EO81" s="77">
        <v>0</v>
      </c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9"/>
    </row>
    <row r="82" spans="2:180" ht="15" customHeight="1">
      <c r="B82" s="80" t="s">
        <v>171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1"/>
      <c r="BU82" s="77">
        <v>0</v>
      </c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9"/>
      <c r="DE82" s="77">
        <v>0</v>
      </c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9"/>
      <c r="EO82" s="77">
        <v>0</v>
      </c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9"/>
    </row>
    <row r="83" spans="2:180" ht="15" customHeight="1">
      <c r="B83" s="80" t="s">
        <v>172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1"/>
      <c r="BU83" s="77">
        <v>0</v>
      </c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9"/>
      <c r="DE83" s="77">
        <v>0</v>
      </c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9"/>
      <c r="EO83" s="77">
        <v>0</v>
      </c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9"/>
    </row>
    <row r="84" spans="2:180" ht="15" customHeight="1">
      <c r="B84" s="80" t="s">
        <v>173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1"/>
      <c r="BU84" s="77">
        <v>0</v>
      </c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9"/>
      <c r="DE84" s="77">
        <v>0</v>
      </c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9"/>
      <c r="EO84" s="77">
        <v>0</v>
      </c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9"/>
    </row>
    <row r="85" spans="2:180" ht="15" customHeight="1">
      <c r="B85" s="80" t="s">
        <v>174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1"/>
      <c r="BU85" s="77">
        <v>0</v>
      </c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9"/>
      <c r="DE85" s="77">
        <v>0</v>
      </c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9"/>
      <c r="EO85" s="77">
        <v>0</v>
      </c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9"/>
    </row>
    <row r="86" spans="2:180" ht="15" customHeight="1">
      <c r="B86" s="80" t="s">
        <v>175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1"/>
      <c r="BU86" s="77">
        <v>0</v>
      </c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9"/>
      <c r="DE86" s="77">
        <v>0</v>
      </c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9"/>
      <c r="EO86" s="77">
        <v>0</v>
      </c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9"/>
    </row>
    <row r="87" spans="2:180" ht="15" customHeight="1">
      <c r="B87" s="80" t="s">
        <v>176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1"/>
      <c r="BU87" s="77">
        <v>0</v>
      </c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9"/>
      <c r="DE87" s="77">
        <v>0</v>
      </c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9"/>
      <c r="EO87" s="77">
        <v>0</v>
      </c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9"/>
    </row>
    <row r="88" spans="2:180" ht="15" customHeight="1">
      <c r="B88" s="80" t="s">
        <v>177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1"/>
      <c r="BU88" s="77">
        <v>0</v>
      </c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9"/>
      <c r="DE88" s="77">
        <v>0</v>
      </c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9"/>
      <c r="EO88" s="77">
        <v>0</v>
      </c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9"/>
    </row>
    <row r="89" spans="2:180" ht="15" customHeight="1">
      <c r="B89" s="80" t="s">
        <v>178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1"/>
      <c r="BU89" s="77">
        <v>0</v>
      </c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9"/>
      <c r="DE89" s="77">
        <v>0</v>
      </c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9"/>
      <c r="EO89" s="77">
        <v>0</v>
      </c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9"/>
    </row>
    <row r="90" spans="2:180" ht="15" customHeight="1">
      <c r="B90" s="80" t="s">
        <v>179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1"/>
      <c r="BU90" s="77">
        <v>0</v>
      </c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9"/>
      <c r="DE90" s="77">
        <v>0</v>
      </c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9"/>
      <c r="EO90" s="77">
        <v>0</v>
      </c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9"/>
    </row>
    <row r="91" spans="2:180" ht="15" customHeight="1">
      <c r="B91" s="80" t="s">
        <v>180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1"/>
      <c r="BU91" s="77">
        <v>0</v>
      </c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9"/>
      <c r="DE91" s="77">
        <v>0</v>
      </c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9"/>
      <c r="EO91" s="77">
        <v>0</v>
      </c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9"/>
    </row>
    <row r="92" spans="2:180" ht="15" customHeight="1">
      <c r="B92" s="80" t="s">
        <v>181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1"/>
      <c r="BU92" s="77">
        <v>0</v>
      </c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9"/>
      <c r="DE92" s="77">
        <v>0</v>
      </c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9"/>
      <c r="EO92" s="77">
        <v>0</v>
      </c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9"/>
    </row>
  </sheetData>
  <sheetProtection/>
  <mergeCells count="356">
    <mergeCell ref="BU4:DD4"/>
    <mergeCell ref="B6:BT6"/>
    <mergeCell ref="B9:BT9"/>
    <mergeCell ref="BU12:DD12"/>
    <mergeCell ref="BU10:DD10"/>
    <mergeCell ref="B11:BT11"/>
    <mergeCell ref="B7:BT7"/>
    <mergeCell ref="B8:BT8"/>
    <mergeCell ref="B10:BT10"/>
    <mergeCell ref="B77:BT77"/>
    <mergeCell ref="BU77:DD77"/>
    <mergeCell ref="BU11:DD11"/>
    <mergeCell ref="B17:BT17"/>
    <mergeCell ref="BU18:DD18"/>
    <mergeCell ref="B13:BT13"/>
    <mergeCell ref="BU13:DD13"/>
    <mergeCell ref="B16:BT16"/>
    <mergeCell ref="BU16:DD16"/>
    <mergeCell ref="B12:BT12"/>
    <mergeCell ref="B14:BT14"/>
    <mergeCell ref="B20:BT20"/>
    <mergeCell ref="B18:BT18"/>
    <mergeCell ref="BU14:DD14"/>
    <mergeCell ref="BU15:DD15"/>
    <mergeCell ref="BU22:DD22"/>
    <mergeCell ref="BU21:DD21"/>
    <mergeCell ref="B26:BT26"/>
    <mergeCell ref="BU26:DD26"/>
    <mergeCell ref="BU23:DD23"/>
    <mergeCell ref="B23:BT23"/>
    <mergeCell ref="B15:BT15"/>
    <mergeCell ref="BU17:DD17"/>
    <mergeCell ref="BU38:DD38"/>
    <mergeCell ref="B19:BT19"/>
    <mergeCell ref="BU20:DD20"/>
    <mergeCell ref="B21:BT21"/>
    <mergeCell ref="B22:BT22"/>
    <mergeCell ref="BU19:DD19"/>
    <mergeCell ref="B28:BT28"/>
    <mergeCell ref="BU28:DD28"/>
    <mergeCell ref="B27:BT27"/>
    <mergeCell ref="BU27:DD27"/>
    <mergeCell ref="B35:BT35"/>
    <mergeCell ref="BU35:DD35"/>
    <mergeCell ref="B32:BT32"/>
    <mergeCell ref="B24:BT24"/>
    <mergeCell ref="BU24:DD24"/>
    <mergeCell ref="BU32:DD32"/>
    <mergeCell ref="B30:BT30"/>
    <mergeCell ref="B25:BT25"/>
    <mergeCell ref="BU25:DD25"/>
    <mergeCell ref="BU46:DD46"/>
    <mergeCell ref="B44:BT44"/>
    <mergeCell ref="BU44:DD44"/>
    <mergeCell ref="B29:BT29"/>
    <mergeCell ref="BU29:DD29"/>
    <mergeCell ref="B36:BT36"/>
    <mergeCell ref="BU36:DD36"/>
    <mergeCell ref="B37:BT37"/>
    <mergeCell ref="BU37:DD37"/>
    <mergeCell ref="B38:BT38"/>
    <mergeCell ref="BU43:DD43"/>
    <mergeCell ref="B41:BT41"/>
    <mergeCell ref="B40:BT40"/>
    <mergeCell ref="BU30:DD30"/>
    <mergeCell ref="B31:BT31"/>
    <mergeCell ref="BU31:DD31"/>
    <mergeCell ref="B34:BT34"/>
    <mergeCell ref="BU33:DD33"/>
    <mergeCell ref="BU34:DD34"/>
    <mergeCell ref="B33:BT33"/>
    <mergeCell ref="B45:BT45"/>
    <mergeCell ref="B48:BT48"/>
    <mergeCell ref="BU41:DD41"/>
    <mergeCell ref="B42:BT42"/>
    <mergeCell ref="BU42:DD42"/>
    <mergeCell ref="B46:BT46"/>
    <mergeCell ref="BU45:DD45"/>
    <mergeCell ref="B47:BT47"/>
    <mergeCell ref="BU47:DD47"/>
    <mergeCell ref="B43:BT43"/>
    <mergeCell ref="B52:BT52"/>
    <mergeCell ref="BU52:DD52"/>
    <mergeCell ref="B50:BT50"/>
    <mergeCell ref="BU50:DD50"/>
    <mergeCell ref="B51:BT51"/>
    <mergeCell ref="BU51:DD51"/>
    <mergeCell ref="B49:BT49"/>
    <mergeCell ref="BU48:DD48"/>
    <mergeCell ref="BU49:DD49"/>
    <mergeCell ref="BU6:DD6"/>
    <mergeCell ref="BU7:DD7"/>
    <mergeCell ref="BU8:DD8"/>
    <mergeCell ref="BU9:DD9"/>
    <mergeCell ref="B39:BT39"/>
    <mergeCell ref="BU39:DD39"/>
    <mergeCell ref="BU40:DD40"/>
    <mergeCell ref="B62:BT62"/>
    <mergeCell ref="BU62:DD62"/>
    <mergeCell ref="BU55:DD55"/>
    <mergeCell ref="B56:BT56"/>
    <mergeCell ref="BU56:DD56"/>
    <mergeCell ref="BU53:DD53"/>
    <mergeCell ref="B54:BT54"/>
    <mergeCell ref="BU54:DD54"/>
    <mergeCell ref="B55:BT55"/>
    <mergeCell ref="B53:BT53"/>
    <mergeCell ref="B68:BT68"/>
    <mergeCell ref="BU68:DD68"/>
    <mergeCell ref="B61:BT61"/>
    <mergeCell ref="BU61:DD61"/>
    <mergeCell ref="B63:BT63"/>
    <mergeCell ref="B65:BT65"/>
    <mergeCell ref="BU65:DD65"/>
    <mergeCell ref="BU63:DD63"/>
    <mergeCell ref="BU64:DD64"/>
    <mergeCell ref="B64:BT64"/>
    <mergeCell ref="B66:BT66"/>
    <mergeCell ref="BU66:DD66"/>
    <mergeCell ref="B57:BT57"/>
    <mergeCell ref="BU57:DD57"/>
    <mergeCell ref="B58:BT58"/>
    <mergeCell ref="B59:BT59"/>
    <mergeCell ref="BU58:DD58"/>
    <mergeCell ref="B60:BT60"/>
    <mergeCell ref="BU60:DD60"/>
    <mergeCell ref="BU59:DD59"/>
    <mergeCell ref="B67:BT67"/>
    <mergeCell ref="BU67:DD67"/>
    <mergeCell ref="B76:BT76"/>
    <mergeCell ref="BU76:DD76"/>
    <mergeCell ref="B70:BT70"/>
    <mergeCell ref="BU70:DD70"/>
    <mergeCell ref="B71:BT71"/>
    <mergeCell ref="BU71:DD71"/>
    <mergeCell ref="B72:BT72"/>
    <mergeCell ref="BU72:DD72"/>
    <mergeCell ref="B75:BT75"/>
    <mergeCell ref="BU75:DD75"/>
    <mergeCell ref="B69:BT69"/>
    <mergeCell ref="BU69:DD69"/>
    <mergeCell ref="B73:BT73"/>
    <mergeCell ref="BU73:DD73"/>
    <mergeCell ref="B74:BT74"/>
    <mergeCell ref="BU74:DD74"/>
    <mergeCell ref="DE6:EN6"/>
    <mergeCell ref="EO6:FX6"/>
    <mergeCell ref="DE7:EN7"/>
    <mergeCell ref="EO7:FX7"/>
    <mergeCell ref="DE4:EN4"/>
    <mergeCell ref="EO4:FX4"/>
    <mergeCell ref="DE5:EN5"/>
    <mergeCell ref="EO5:FX5"/>
    <mergeCell ref="DE10:EN10"/>
    <mergeCell ref="EO10:FX10"/>
    <mergeCell ref="DE11:EN11"/>
    <mergeCell ref="EO11:FX11"/>
    <mergeCell ref="DE8:EN8"/>
    <mergeCell ref="EO8:FX8"/>
    <mergeCell ref="DE9:EN9"/>
    <mergeCell ref="EO9:FX9"/>
    <mergeCell ref="DE14:EN14"/>
    <mergeCell ref="EO14:FX14"/>
    <mergeCell ref="DE15:EN15"/>
    <mergeCell ref="EO15:FX15"/>
    <mergeCell ref="DE12:EN12"/>
    <mergeCell ref="EO12:FX12"/>
    <mergeCell ref="DE13:EN13"/>
    <mergeCell ref="EO13:FX13"/>
    <mergeCell ref="DE18:EN18"/>
    <mergeCell ref="EO18:FX18"/>
    <mergeCell ref="DE19:EN19"/>
    <mergeCell ref="EO19:FX19"/>
    <mergeCell ref="DE16:EN16"/>
    <mergeCell ref="EO16:FX16"/>
    <mergeCell ref="DE17:EN17"/>
    <mergeCell ref="EO17:FX17"/>
    <mergeCell ref="DE22:EN22"/>
    <mergeCell ref="EO22:FX22"/>
    <mergeCell ref="DE23:EN23"/>
    <mergeCell ref="EO23:FX23"/>
    <mergeCell ref="DE20:EN20"/>
    <mergeCell ref="EO20:FX20"/>
    <mergeCell ref="DE21:EN21"/>
    <mergeCell ref="EO21:FX21"/>
    <mergeCell ref="DE26:EN26"/>
    <mergeCell ref="EO26:FX26"/>
    <mergeCell ref="DE27:EN27"/>
    <mergeCell ref="EO27:FX27"/>
    <mergeCell ref="DE24:EN24"/>
    <mergeCell ref="EO24:FX24"/>
    <mergeCell ref="DE25:EN25"/>
    <mergeCell ref="EO25:FX25"/>
    <mergeCell ref="DE30:EN30"/>
    <mergeCell ref="EO30:FX30"/>
    <mergeCell ref="DE31:EN31"/>
    <mergeCell ref="EO31:FX31"/>
    <mergeCell ref="DE28:EN28"/>
    <mergeCell ref="EO28:FX28"/>
    <mergeCell ref="DE29:EN29"/>
    <mergeCell ref="EO29:FX29"/>
    <mergeCell ref="DE34:EN34"/>
    <mergeCell ref="EO34:FX34"/>
    <mergeCell ref="DE35:EN35"/>
    <mergeCell ref="EO35:FX35"/>
    <mergeCell ref="DE32:EN32"/>
    <mergeCell ref="EO32:FX32"/>
    <mergeCell ref="DE33:EN33"/>
    <mergeCell ref="EO33:FX33"/>
    <mergeCell ref="DE38:EN38"/>
    <mergeCell ref="EO38:FX38"/>
    <mergeCell ref="DE39:EN39"/>
    <mergeCell ref="EO39:FX39"/>
    <mergeCell ref="DE36:EN36"/>
    <mergeCell ref="EO36:FX36"/>
    <mergeCell ref="DE37:EN37"/>
    <mergeCell ref="EO37:FX37"/>
    <mergeCell ref="DE42:EN42"/>
    <mergeCell ref="EO42:FX42"/>
    <mergeCell ref="DE43:EN43"/>
    <mergeCell ref="EO43:FX43"/>
    <mergeCell ref="DE40:EN40"/>
    <mergeCell ref="EO40:FX40"/>
    <mergeCell ref="DE41:EN41"/>
    <mergeCell ref="EO41:FX41"/>
    <mergeCell ref="DE46:EN46"/>
    <mergeCell ref="EO46:FX46"/>
    <mergeCell ref="DE47:EN47"/>
    <mergeCell ref="EO47:FX47"/>
    <mergeCell ref="DE44:EN44"/>
    <mergeCell ref="EO44:FX44"/>
    <mergeCell ref="DE45:EN45"/>
    <mergeCell ref="EO45:FX45"/>
    <mergeCell ref="DE50:EN50"/>
    <mergeCell ref="EO50:FX50"/>
    <mergeCell ref="DE51:EN51"/>
    <mergeCell ref="EO51:FX51"/>
    <mergeCell ref="DE48:EN48"/>
    <mergeCell ref="EO48:FX48"/>
    <mergeCell ref="DE49:EN49"/>
    <mergeCell ref="EO49:FX49"/>
    <mergeCell ref="DE54:EN54"/>
    <mergeCell ref="EO54:FX54"/>
    <mergeCell ref="DE55:EN55"/>
    <mergeCell ref="EO55:FX55"/>
    <mergeCell ref="DE52:EN52"/>
    <mergeCell ref="EO52:FX52"/>
    <mergeCell ref="DE53:EN53"/>
    <mergeCell ref="EO53:FX53"/>
    <mergeCell ref="DE58:EN58"/>
    <mergeCell ref="EO58:FX58"/>
    <mergeCell ref="DE59:EN59"/>
    <mergeCell ref="EO59:FX59"/>
    <mergeCell ref="DE56:EN56"/>
    <mergeCell ref="EO56:FX56"/>
    <mergeCell ref="DE57:EN57"/>
    <mergeCell ref="EO57:FX57"/>
    <mergeCell ref="DE62:EN62"/>
    <mergeCell ref="EO62:FX62"/>
    <mergeCell ref="DE63:EN63"/>
    <mergeCell ref="EO63:FX63"/>
    <mergeCell ref="DE60:EN60"/>
    <mergeCell ref="EO60:FX60"/>
    <mergeCell ref="DE61:EN61"/>
    <mergeCell ref="EO61:FX61"/>
    <mergeCell ref="DE66:EN66"/>
    <mergeCell ref="EO66:FX66"/>
    <mergeCell ref="DE67:EN67"/>
    <mergeCell ref="EO67:FX67"/>
    <mergeCell ref="DE64:EN64"/>
    <mergeCell ref="EO64:FX64"/>
    <mergeCell ref="DE65:EN65"/>
    <mergeCell ref="EO65:FX65"/>
    <mergeCell ref="DE70:EN70"/>
    <mergeCell ref="EO70:FX70"/>
    <mergeCell ref="DE71:EN71"/>
    <mergeCell ref="EO71:FX71"/>
    <mergeCell ref="DE68:EN68"/>
    <mergeCell ref="EO68:FX68"/>
    <mergeCell ref="DE69:EN69"/>
    <mergeCell ref="EO69:FX69"/>
    <mergeCell ref="DE74:EN74"/>
    <mergeCell ref="EO74:FX74"/>
    <mergeCell ref="DE75:EN75"/>
    <mergeCell ref="EO75:FX75"/>
    <mergeCell ref="DE72:EN72"/>
    <mergeCell ref="EO72:FX72"/>
    <mergeCell ref="DE73:EN73"/>
    <mergeCell ref="EO73:FX73"/>
    <mergeCell ref="DE78:EN78"/>
    <mergeCell ref="EO78:FX78"/>
    <mergeCell ref="DE79:EN79"/>
    <mergeCell ref="EO79:FX79"/>
    <mergeCell ref="DE76:EN76"/>
    <mergeCell ref="EO76:FX76"/>
    <mergeCell ref="DE77:EN77"/>
    <mergeCell ref="EO77:FX77"/>
    <mergeCell ref="DE82:EN82"/>
    <mergeCell ref="EO82:FX82"/>
    <mergeCell ref="DE83:EN83"/>
    <mergeCell ref="EO83:FX83"/>
    <mergeCell ref="DE80:EN80"/>
    <mergeCell ref="EO80:FX80"/>
    <mergeCell ref="DE81:EN81"/>
    <mergeCell ref="EO81:FX81"/>
    <mergeCell ref="DE84:EN84"/>
    <mergeCell ref="EO84:FX84"/>
    <mergeCell ref="EO89:FX89"/>
    <mergeCell ref="DE90:EN90"/>
    <mergeCell ref="EO90:FX90"/>
    <mergeCell ref="DE85:EN85"/>
    <mergeCell ref="EO85:FX85"/>
    <mergeCell ref="DE86:EN86"/>
    <mergeCell ref="EO86:FX86"/>
    <mergeCell ref="DE87:EN87"/>
    <mergeCell ref="EO87:FX87"/>
    <mergeCell ref="DE91:EN91"/>
    <mergeCell ref="EO91:FX91"/>
    <mergeCell ref="DE92:EN92"/>
    <mergeCell ref="EO92:FX92"/>
    <mergeCell ref="DE89:EN89"/>
    <mergeCell ref="A2:FX2"/>
    <mergeCell ref="A4:BT5"/>
    <mergeCell ref="BU5:DD5"/>
    <mergeCell ref="DE88:EN88"/>
    <mergeCell ref="EO88:FX88"/>
    <mergeCell ref="B87:BT87"/>
    <mergeCell ref="B88:BT88"/>
    <mergeCell ref="B78:BT78"/>
    <mergeCell ref="B79:BT79"/>
    <mergeCell ref="B80:BT80"/>
    <mergeCell ref="B81:BT81"/>
    <mergeCell ref="B82:BT82"/>
    <mergeCell ref="B83:BT83"/>
    <mergeCell ref="B91:BT91"/>
    <mergeCell ref="B89:BT89"/>
    <mergeCell ref="B90:BT90"/>
    <mergeCell ref="B84:BT84"/>
    <mergeCell ref="B85:BT85"/>
    <mergeCell ref="B86:BT86"/>
    <mergeCell ref="B92:BT92"/>
    <mergeCell ref="BU78:DD78"/>
    <mergeCell ref="BU79:DD79"/>
    <mergeCell ref="BU80:DD80"/>
    <mergeCell ref="BU81:DD81"/>
    <mergeCell ref="BU82:DD82"/>
    <mergeCell ref="BU83:DD83"/>
    <mergeCell ref="BU84:DD84"/>
    <mergeCell ref="BU85:DD85"/>
    <mergeCell ref="BU92:DD92"/>
    <mergeCell ref="BU90:DD90"/>
    <mergeCell ref="BU91:DD91"/>
    <mergeCell ref="BU86:DD86"/>
    <mergeCell ref="BU87:DD87"/>
    <mergeCell ref="BU88:DD88"/>
    <mergeCell ref="BU89:DD89"/>
  </mergeCells>
  <printOptions horizontalCentered="1"/>
  <pageMargins left="0.31496062992125984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O67"/>
  <sheetViews>
    <sheetView tabSelected="1" view="pageBreakPreview" zoomScale="75" zoomScaleSheetLayoutView="75" zoomScalePageLayoutView="0" workbookViewId="0" topLeftCell="A4">
      <pane xSplit="50" ySplit="3" topLeftCell="AY19" activePane="bottomRight" state="frozen"/>
      <selection pane="topLeft" activeCell="A4" sqref="A4"/>
      <selection pane="topRight" activeCell="AY4" sqref="AY4"/>
      <selection pane="bottomLeft" activeCell="A7" sqref="A7"/>
      <selection pane="bottomRight" activeCell="DE30" sqref="DE30:DS30"/>
    </sheetView>
  </sheetViews>
  <sheetFormatPr defaultColWidth="0.875" defaultRowHeight="12.75"/>
  <cols>
    <col min="1" max="36" width="0.875" style="1" customWidth="1"/>
    <col min="37" max="37" width="13.00390625" style="1" customWidth="1"/>
    <col min="38" max="73" width="0.875" style="1" customWidth="1"/>
    <col min="74" max="74" width="1.875" style="1" customWidth="1"/>
    <col min="75" max="87" width="0.875" style="1" customWidth="1"/>
    <col min="88" max="88" width="1.75390625" style="1" customWidth="1"/>
    <col min="89" max="93" width="0.875" style="1" customWidth="1"/>
    <col min="94" max="94" width="2.125" style="1" customWidth="1"/>
    <col min="95" max="117" width="0.875" style="1" customWidth="1"/>
    <col min="118" max="118" width="2.375" style="1" customWidth="1"/>
    <col min="119" max="130" width="0.875" style="1" customWidth="1"/>
    <col min="131" max="131" width="3.125" style="1" customWidth="1"/>
    <col min="132" max="137" width="0.875" style="1" customWidth="1"/>
    <col min="138" max="151" width="0.74609375" style="1" customWidth="1"/>
    <col min="152" max="161" width="0.875" style="1" customWidth="1"/>
    <col min="162" max="162" width="1.875" style="1" customWidth="1"/>
    <col min="163" max="169" width="0.875" style="1" customWidth="1"/>
    <col min="170" max="170" width="3.125" style="1" customWidth="1"/>
    <col min="171" max="180" width="0.875" style="1" customWidth="1"/>
    <col min="181" max="194" width="0.74609375" style="1" customWidth="1"/>
    <col min="195" max="196" width="0.875" style="1" customWidth="1"/>
    <col min="197" max="197" width="17.125" style="1" customWidth="1"/>
    <col min="198" max="16384" width="0.875" style="1" customWidth="1"/>
  </cols>
  <sheetData>
    <row r="1" ht="3" customHeight="1"/>
    <row r="2" spans="1:108" s="3" customFormat="1" ht="1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</row>
    <row r="3" spans="1:19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</row>
    <row r="4" spans="1:194" s="42" customFormat="1" ht="14.25" customHeight="1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6"/>
      <c r="AY4" s="114" t="s">
        <v>94</v>
      </c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6"/>
      <c r="BN4" s="123" t="s">
        <v>167</v>
      </c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 t="s">
        <v>165</v>
      </c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 t="s">
        <v>166</v>
      </c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</row>
    <row r="5" spans="1:194" s="42" customFormat="1" ht="14.2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9"/>
      <c r="AY5" s="117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9"/>
      <c r="BN5" s="124" t="s">
        <v>80</v>
      </c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6"/>
      <c r="CC5" s="123" t="s">
        <v>81</v>
      </c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4" t="s">
        <v>80</v>
      </c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6"/>
      <c r="DT5" s="123" t="s">
        <v>81</v>
      </c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4" t="s">
        <v>80</v>
      </c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6"/>
      <c r="FK5" s="123" t="s">
        <v>81</v>
      </c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</row>
    <row r="6" spans="1:194" s="42" customFormat="1" ht="92.25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2"/>
      <c r="BN6" s="127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9"/>
      <c r="CC6" s="130" t="s">
        <v>82</v>
      </c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1"/>
      <c r="CQ6" s="130" t="s">
        <v>127</v>
      </c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  <c r="DE6" s="127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9"/>
      <c r="DT6" s="130" t="s">
        <v>82</v>
      </c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1"/>
      <c r="EH6" s="130" t="s">
        <v>127</v>
      </c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1"/>
      <c r="EV6" s="127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9"/>
      <c r="FK6" s="130" t="s">
        <v>82</v>
      </c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1"/>
      <c r="FY6" s="130" t="s">
        <v>127</v>
      </c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1"/>
    </row>
    <row r="7" spans="1:194" ht="30" customHeight="1">
      <c r="A7" s="35"/>
      <c r="B7" s="80" t="s">
        <v>47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1"/>
      <c r="AY7" s="142" t="s">
        <v>22</v>
      </c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/>
      <c r="BN7" s="141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40"/>
      <c r="CC7" s="141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40"/>
      <c r="CQ7" s="141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40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40"/>
      <c r="EH7" s="141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40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40"/>
      <c r="FY7" s="141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40"/>
    </row>
    <row r="8" spans="1:194" s="6" customFormat="1" ht="15">
      <c r="A8" s="35"/>
      <c r="B8" s="103" t="s">
        <v>110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46" t="s">
        <v>22</v>
      </c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8"/>
      <c r="BN8" s="135">
        <v>17009400</v>
      </c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3"/>
      <c r="CC8" s="135">
        <f>BN8</f>
        <v>17009400</v>
      </c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3"/>
      <c r="CQ8" s="135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3"/>
      <c r="DE8" s="134">
        <f>DE10+DE11+DE12+DE13</f>
        <v>17746500</v>
      </c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2">
        <f>DE8</f>
        <v>17746500</v>
      </c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3"/>
      <c r="EH8" s="135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3"/>
      <c r="EV8" s="134">
        <f>EV10+EV11+EV12+EV13</f>
        <v>18676300</v>
      </c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2">
        <f>EV8</f>
        <v>18676300</v>
      </c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3"/>
      <c r="FY8" s="135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3"/>
    </row>
    <row r="9" spans="1:194" s="6" customFormat="1" ht="15">
      <c r="A9" s="35"/>
      <c r="B9" s="80" t="s">
        <v>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/>
      <c r="AY9" s="142" t="s">
        <v>22</v>
      </c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4"/>
      <c r="BN9" s="111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10"/>
      <c r="CC9" s="111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10"/>
      <c r="CQ9" s="111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10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10"/>
      <c r="EH9" s="111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10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10"/>
      <c r="FY9" s="111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10"/>
    </row>
    <row r="10" spans="1:194" s="6" customFormat="1" ht="15.75" customHeight="1">
      <c r="A10" s="35"/>
      <c r="B10" s="80" t="s">
        <v>141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1"/>
      <c r="AY10" s="142" t="s">
        <v>22</v>
      </c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4"/>
      <c r="BN10" s="111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10"/>
      <c r="CC10" s="111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10"/>
      <c r="CQ10" s="111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  <c r="DE10" s="113">
        <v>0</v>
      </c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09">
        <f>DE10</f>
        <v>0</v>
      </c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10"/>
      <c r="EH10" s="111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10"/>
      <c r="EV10" s="113">
        <v>0</v>
      </c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09">
        <f>EV10</f>
        <v>0</v>
      </c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10"/>
      <c r="FY10" s="111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10"/>
    </row>
    <row r="11" spans="1:194" s="6" customFormat="1" ht="15" customHeight="1">
      <c r="A11" s="35"/>
      <c r="B11" s="80" t="s">
        <v>140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1"/>
      <c r="AY11" s="142" t="s">
        <v>22</v>
      </c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4"/>
      <c r="BN11" s="111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  <c r="CC11" s="111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0"/>
      <c r="CQ11" s="111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  <c r="DE11" s="113">
        <v>0</v>
      </c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09">
        <f>DE11</f>
        <v>0</v>
      </c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10"/>
      <c r="EH11" s="111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10"/>
      <c r="EV11" s="113">
        <v>0</v>
      </c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09">
        <f>EV11</f>
        <v>0</v>
      </c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10"/>
      <c r="FY11" s="111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10"/>
    </row>
    <row r="12" spans="1:194" s="6" customFormat="1" ht="15">
      <c r="A12" s="35"/>
      <c r="B12" s="80" t="s">
        <v>100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1"/>
      <c r="AY12" s="142" t="s">
        <v>22</v>
      </c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4"/>
      <c r="BN12" s="111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10"/>
      <c r="CC12" s="111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10"/>
      <c r="CQ12" s="111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10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10"/>
      <c r="EH12" s="111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10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10"/>
      <c r="FY12" s="111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10"/>
    </row>
    <row r="13" spans="1:194" s="6" customFormat="1" ht="45.75" customHeight="1">
      <c r="A13" s="35"/>
      <c r="B13" s="80" t="s">
        <v>156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1"/>
      <c r="AY13" s="142" t="s">
        <v>22</v>
      </c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4"/>
      <c r="BN13" s="135">
        <v>17009400</v>
      </c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3"/>
      <c r="CC13" s="135">
        <f>BN13</f>
        <v>17009400</v>
      </c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3"/>
      <c r="CQ13" s="111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  <c r="DE13" s="134">
        <f>DE15+DE16</f>
        <v>17746500</v>
      </c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2">
        <f>DE13</f>
        <v>17746500</v>
      </c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3"/>
      <c r="EH13" s="111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10"/>
      <c r="EV13" s="134">
        <f>EV15+EV16</f>
        <v>18676300</v>
      </c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2">
        <f>EV13</f>
        <v>18676300</v>
      </c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3"/>
      <c r="FY13" s="111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10"/>
    </row>
    <row r="14" spans="1:194" s="6" customFormat="1" ht="19.5" customHeight="1">
      <c r="A14" s="35"/>
      <c r="B14" s="80" t="s">
        <v>157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1"/>
      <c r="AY14" s="142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4"/>
      <c r="BN14" s="111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10"/>
      <c r="CC14" s="111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10"/>
      <c r="CQ14" s="111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3"/>
      <c r="EH14" s="111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10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3"/>
      <c r="FY14" s="111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10"/>
    </row>
    <row r="15" spans="1:194" s="6" customFormat="1" ht="32.25" customHeight="1">
      <c r="A15" s="35"/>
      <c r="B15" s="80" t="s">
        <v>158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1"/>
      <c r="AY15" s="142" t="s">
        <v>22</v>
      </c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4"/>
      <c r="BN15" s="135">
        <v>17009400</v>
      </c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3"/>
      <c r="CC15" s="135">
        <f>BN15</f>
        <v>17009400</v>
      </c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3"/>
      <c r="CQ15" s="111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  <c r="DE15" s="134">
        <f>8670200+9076300</f>
        <v>17746500</v>
      </c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2">
        <f>DE15</f>
        <v>17746500</v>
      </c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3"/>
      <c r="EH15" s="111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10"/>
      <c r="EV15" s="134">
        <f>9145900+9530400</f>
        <v>18676300</v>
      </c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2">
        <f>EV15</f>
        <v>18676300</v>
      </c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3"/>
      <c r="FY15" s="111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10"/>
    </row>
    <row r="16" spans="1:194" s="6" customFormat="1" ht="30" customHeight="1">
      <c r="A16" s="35"/>
      <c r="B16" s="80" t="s">
        <v>111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1"/>
      <c r="AY16" s="142" t="s">
        <v>22</v>
      </c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4"/>
      <c r="BN16" s="111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10"/>
      <c r="CC16" s="111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10"/>
      <c r="CQ16" s="111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10"/>
      <c r="EH16" s="111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10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10"/>
      <c r="FY16" s="111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10"/>
    </row>
    <row r="17" spans="1:194" s="6" customFormat="1" ht="15" customHeight="1">
      <c r="A17" s="35"/>
      <c r="B17" s="80" t="s">
        <v>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1"/>
      <c r="AY17" s="142" t="s">
        <v>22</v>
      </c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4"/>
      <c r="BN17" s="111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10"/>
      <c r="CC17" s="111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10"/>
      <c r="CQ17" s="111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10"/>
      <c r="EH17" s="111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10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10"/>
      <c r="FY17" s="111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10"/>
    </row>
    <row r="18" spans="1:197" s="6" customFormat="1" ht="15">
      <c r="A18" s="35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1"/>
      <c r="AY18" s="142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4"/>
      <c r="BN18" s="111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10"/>
      <c r="CC18" s="111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10"/>
      <c r="CQ18" s="111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10"/>
      <c r="EH18" s="135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3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3"/>
      <c r="FY18" s="135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3"/>
      <c r="GO18" s="49"/>
    </row>
    <row r="19" spans="1:197" s="6" customFormat="1" ht="15">
      <c r="A19" s="35"/>
      <c r="B19" s="80" t="s">
        <v>83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1"/>
      <c r="AY19" s="142" t="s">
        <v>22</v>
      </c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4"/>
      <c r="BN19" s="111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10"/>
      <c r="CC19" s="111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10"/>
      <c r="CQ19" s="111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10"/>
      <c r="EH19" s="111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10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7"/>
      <c r="FY19" s="111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10"/>
      <c r="GO19" s="49"/>
    </row>
    <row r="20" spans="1:197" s="6" customFormat="1" ht="17.25" customHeight="1">
      <c r="A20" s="35"/>
      <c r="B20" s="80" t="s">
        <v>48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1"/>
      <c r="AY20" s="142" t="s">
        <v>22</v>
      </c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4"/>
      <c r="BN20" s="111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10"/>
      <c r="CC20" s="111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10"/>
      <c r="CQ20" s="145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7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10"/>
      <c r="EH20" s="111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10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10"/>
      <c r="FY20" s="111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10"/>
      <c r="GO20" s="49"/>
    </row>
    <row r="21" spans="1:194" s="36" customFormat="1" ht="15" customHeight="1">
      <c r="A21" s="15"/>
      <c r="B21" s="103" t="s">
        <v>112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46" t="s">
        <v>164</v>
      </c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8"/>
      <c r="BN21" s="135">
        <f>BN23+BN28+BN36+BN39+BN43+BN44+BN50</f>
        <v>17009400</v>
      </c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3"/>
      <c r="CC21" s="135">
        <f>BN21</f>
        <v>17009400</v>
      </c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3"/>
      <c r="CQ21" s="135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3"/>
      <c r="DE21" s="134">
        <f>DE23+DE28+DE36+DE39+DE43+DE44+DE50</f>
        <v>17746500</v>
      </c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2">
        <f>DE21</f>
        <v>17746500</v>
      </c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3"/>
      <c r="EH21" s="135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3"/>
      <c r="EV21" s="134">
        <f>EV23+EV28+EV36+EV39+EV43+EV44+EV50</f>
        <v>18676300</v>
      </c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2">
        <f>EV21</f>
        <v>18676300</v>
      </c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3"/>
      <c r="FY21" s="111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10"/>
    </row>
    <row r="22" spans="1:194" s="6" customFormat="1" ht="15">
      <c r="A22" s="35"/>
      <c r="B22" s="80" t="s">
        <v>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1"/>
      <c r="AY22" s="142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4"/>
      <c r="BN22" s="111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10"/>
      <c r="CC22" s="111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10"/>
      <c r="CQ22" s="111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10"/>
      <c r="EH22" s="111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10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10"/>
      <c r="FY22" s="111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10"/>
    </row>
    <row r="23" spans="1:194" s="6" customFormat="1" ht="30" customHeight="1">
      <c r="A23" s="35"/>
      <c r="B23" s="80" t="s">
        <v>28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142">
        <v>210</v>
      </c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4"/>
      <c r="BN23" s="111">
        <f>BN25+BN26+BN27</f>
        <v>15179700</v>
      </c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10"/>
      <c r="CC23" s="111">
        <f>BN23</f>
        <v>15179700</v>
      </c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11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  <c r="DE23" s="113">
        <f>DE25+DE26+DE27</f>
        <v>15179700</v>
      </c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09">
        <f>DE23</f>
        <v>15179700</v>
      </c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10"/>
      <c r="EH23" s="111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10"/>
      <c r="EV23" s="113">
        <f>EV25+EV26+EV27</f>
        <v>15179700</v>
      </c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09">
        <f>EV23</f>
        <v>15179700</v>
      </c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10"/>
      <c r="FY23" s="111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10"/>
    </row>
    <row r="24" spans="1:194" s="6" customFormat="1" ht="15">
      <c r="A24" s="35"/>
      <c r="B24" s="80" t="s">
        <v>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1"/>
      <c r="AY24" s="142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4"/>
      <c r="BN24" s="111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10"/>
      <c r="CC24" s="111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10"/>
      <c r="CQ24" s="111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10"/>
      <c r="EH24" s="111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10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10"/>
      <c r="FY24" s="111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10"/>
    </row>
    <row r="25" spans="1:194" s="6" customFormat="1" ht="15">
      <c r="A25" s="35"/>
      <c r="B25" s="80" t="s">
        <v>29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142">
        <v>211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4"/>
      <c r="BN25" s="111">
        <v>11654100</v>
      </c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10"/>
      <c r="CC25" s="111">
        <f>BN25</f>
        <v>11654100</v>
      </c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10"/>
      <c r="CQ25" s="111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  <c r="DE25" s="113">
        <v>11654100</v>
      </c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09">
        <f>DE25</f>
        <v>11654100</v>
      </c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10"/>
      <c r="EH25" s="111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10"/>
      <c r="EV25" s="113">
        <v>11654100</v>
      </c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09">
        <f>EV25</f>
        <v>11654100</v>
      </c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10"/>
      <c r="FY25" s="111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10"/>
    </row>
    <row r="26" spans="1:194" s="6" customFormat="1" ht="15">
      <c r="A26" s="35"/>
      <c r="B26" s="80" t="s">
        <v>30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1"/>
      <c r="AY26" s="142">
        <v>212</v>
      </c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11">
        <v>6000</v>
      </c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10"/>
      <c r="CC26" s="111">
        <f>BN26</f>
        <v>6000</v>
      </c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10"/>
      <c r="CQ26" s="111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  <c r="DE26" s="113">
        <v>6000</v>
      </c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09">
        <f>DE26</f>
        <v>6000</v>
      </c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10"/>
      <c r="EH26" s="111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10"/>
      <c r="EV26" s="113">
        <v>6000</v>
      </c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09">
        <f>EV26</f>
        <v>6000</v>
      </c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10"/>
      <c r="FY26" s="111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10"/>
    </row>
    <row r="27" spans="1:194" s="6" customFormat="1" ht="15">
      <c r="A27" s="35"/>
      <c r="B27" s="80" t="s">
        <v>93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1"/>
      <c r="AY27" s="142">
        <v>213</v>
      </c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4"/>
      <c r="BN27" s="111">
        <v>3519600</v>
      </c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10"/>
      <c r="CC27" s="111">
        <f>BN27</f>
        <v>3519600</v>
      </c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10"/>
      <c r="CQ27" s="111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  <c r="DE27" s="113">
        <v>3519600</v>
      </c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09">
        <f aca="true" t="shared" si="0" ref="DT27:DT33">DE27</f>
        <v>3519600</v>
      </c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10"/>
      <c r="EH27" s="111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10"/>
      <c r="EV27" s="113">
        <v>3519600</v>
      </c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09">
        <f aca="true" t="shared" si="1" ref="FK27:FK33">EV27</f>
        <v>3519600</v>
      </c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10"/>
      <c r="FY27" s="111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10"/>
    </row>
    <row r="28" spans="1:194" s="6" customFormat="1" ht="15" customHeight="1">
      <c r="A28" s="35"/>
      <c r="B28" s="80" t="s">
        <v>31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1"/>
      <c r="AY28" s="142">
        <v>220</v>
      </c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11">
        <f>BN30+BN31+BN32+BN33+BN34+BN35</f>
        <v>1493700</v>
      </c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10"/>
      <c r="CC28" s="111">
        <f>BN28</f>
        <v>1493700</v>
      </c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11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  <c r="DE28" s="113">
        <f>DE30+DE31+DE32+DE33+DE34+DE35</f>
        <v>1946200</v>
      </c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09">
        <f t="shared" si="0"/>
        <v>1946200</v>
      </c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10"/>
      <c r="EH28" s="111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10"/>
      <c r="EV28" s="113">
        <f>EV30+EV31+EV32+EV33+EV34+EV35</f>
        <v>2556000</v>
      </c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09">
        <f t="shared" si="1"/>
        <v>2556000</v>
      </c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10"/>
      <c r="FY28" s="111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10"/>
    </row>
    <row r="29" spans="1:194" s="6" customFormat="1" ht="15">
      <c r="A29" s="35"/>
      <c r="B29" s="80" t="s">
        <v>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1"/>
      <c r="AY29" s="142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4"/>
      <c r="BN29" s="111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10"/>
      <c r="CC29" s="111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10"/>
      <c r="CQ29" s="111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10"/>
      <c r="EH29" s="111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10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10"/>
      <c r="FY29" s="111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10"/>
    </row>
    <row r="30" spans="1:194" s="6" customFormat="1" ht="15" customHeight="1">
      <c r="A30" s="35"/>
      <c r="B30" s="80" t="s">
        <v>113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1"/>
      <c r="AY30" s="142">
        <v>221</v>
      </c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4"/>
      <c r="BN30" s="111">
        <v>285500</v>
      </c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10"/>
      <c r="CC30" s="111">
        <f aca="true" t="shared" si="2" ref="CC30:CC36">BN30</f>
        <v>285500</v>
      </c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10"/>
      <c r="CQ30" s="111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  <c r="DE30" s="113">
        <f>ROUND(BN30*1.055/1000*1.329741,1)*1000</f>
        <v>400500</v>
      </c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09">
        <f t="shared" si="0"/>
        <v>400500</v>
      </c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10"/>
      <c r="EH30" s="111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10"/>
      <c r="EV30" s="113">
        <f>ROUND(DE30*1.05/1000*1.297391,1)*1000</f>
        <v>545600</v>
      </c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09">
        <f t="shared" si="1"/>
        <v>545600</v>
      </c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10"/>
      <c r="FY30" s="111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10"/>
    </row>
    <row r="31" spans="1:194" s="6" customFormat="1" ht="15" customHeight="1">
      <c r="A31" s="35"/>
      <c r="B31" s="80" t="s">
        <v>114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  <c r="AY31" s="142">
        <v>222</v>
      </c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4"/>
      <c r="BN31" s="111">
        <v>9000</v>
      </c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10"/>
      <c r="CC31" s="111">
        <f t="shared" si="2"/>
        <v>9000</v>
      </c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10"/>
      <c r="CQ31" s="111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  <c r="DE31" s="113">
        <f>ROUND(BN31*1.055/1000*1.329741,1)*1000+10000</f>
        <v>22600</v>
      </c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09">
        <f t="shared" si="0"/>
        <v>22600</v>
      </c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10"/>
      <c r="EH31" s="111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10"/>
      <c r="EV31" s="113">
        <f>ROUND(DE31*1.05/1000*1.297391,1)*1000</f>
        <v>30800</v>
      </c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09">
        <f t="shared" si="1"/>
        <v>30800</v>
      </c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10"/>
      <c r="FY31" s="111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10"/>
    </row>
    <row r="32" spans="1:194" s="6" customFormat="1" ht="15" customHeight="1">
      <c r="A32" s="35"/>
      <c r="B32" s="80" t="s">
        <v>115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1"/>
      <c r="AY32" s="142">
        <v>223</v>
      </c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4"/>
      <c r="BN32" s="111">
        <v>489300</v>
      </c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/>
      <c r="CC32" s="111">
        <f t="shared" si="2"/>
        <v>489300</v>
      </c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10"/>
      <c r="CQ32" s="111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  <c r="DE32" s="113">
        <f>ROUND(BN32*1.055/1000*1.329741,1)*1000-99200</f>
        <v>587200</v>
      </c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09">
        <f t="shared" si="0"/>
        <v>587200</v>
      </c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11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10"/>
      <c r="EV32" s="113">
        <f>ROUND(DE32*1.05/1000*1.297391,1)*1000-95300</f>
        <v>704600</v>
      </c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09">
        <f t="shared" si="1"/>
        <v>704600</v>
      </c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10"/>
      <c r="FY32" s="111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10"/>
    </row>
    <row r="33" spans="1:194" s="6" customFormat="1" ht="15" customHeight="1">
      <c r="A33" s="35"/>
      <c r="B33" s="80" t="s">
        <v>116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1"/>
      <c r="AY33" s="142">
        <v>224</v>
      </c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4"/>
      <c r="BN33" s="111">
        <v>0</v>
      </c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10"/>
      <c r="CC33" s="111">
        <f t="shared" si="2"/>
        <v>0</v>
      </c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10"/>
      <c r="CQ33" s="111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  <c r="DE33" s="113">
        <f>ROUND(BN33*1.055/1000*1.329741,1)*1000</f>
        <v>0</v>
      </c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09">
        <f t="shared" si="0"/>
        <v>0</v>
      </c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10"/>
      <c r="EH33" s="111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10"/>
      <c r="EV33" s="113">
        <f>ROUND(DE33*1.05/1000*1.297391,1)*1000</f>
        <v>0</v>
      </c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09">
        <f t="shared" si="1"/>
        <v>0</v>
      </c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10"/>
      <c r="FY33" s="111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10"/>
    </row>
    <row r="34" spans="1:194" s="6" customFormat="1" ht="15">
      <c r="A34" s="35"/>
      <c r="B34" s="80" t="s">
        <v>117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1"/>
      <c r="AY34" s="142">
        <v>225</v>
      </c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4"/>
      <c r="BN34" s="111">
        <v>215200</v>
      </c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10"/>
      <c r="CC34" s="111">
        <f t="shared" si="2"/>
        <v>215200</v>
      </c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10"/>
      <c r="CQ34" s="111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  <c r="DE34" s="113">
        <f>ROUND(BN34*1.055/1000*1.329741,1)*1000</f>
        <v>301900</v>
      </c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09">
        <f>DE34</f>
        <v>301900</v>
      </c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10"/>
      <c r="EH34" s="111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10"/>
      <c r="EV34" s="113">
        <f>ROUND(DE34*1.05/1000*1.297391,1)*1000</f>
        <v>411300</v>
      </c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09">
        <f>EV34</f>
        <v>411300</v>
      </c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10"/>
      <c r="FY34" s="111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10"/>
    </row>
    <row r="35" spans="1:194" s="6" customFormat="1" ht="15" customHeight="1">
      <c r="A35" s="35"/>
      <c r="B35" s="80" t="s">
        <v>118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1"/>
      <c r="AY35" s="142">
        <v>226</v>
      </c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4"/>
      <c r="BN35" s="111">
        <v>494700</v>
      </c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10"/>
      <c r="CC35" s="111">
        <f t="shared" si="2"/>
        <v>494700</v>
      </c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10"/>
      <c r="CQ35" s="111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  <c r="DE35" s="113">
        <f>ROUND(BN35*1.055/1000*1.329741,1)*1000-10000-50000</f>
        <v>634000</v>
      </c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09">
        <f>DE35</f>
        <v>634000</v>
      </c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10"/>
      <c r="EH35" s="111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10"/>
      <c r="EV35" s="113">
        <f>ROUND(DE35*1.05/1000*1.297391,1)*1000</f>
        <v>863700</v>
      </c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09">
        <f>EV35</f>
        <v>863700</v>
      </c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10"/>
      <c r="FY35" s="111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10"/>
    </row>
    <row r="36" spans="1:194" s="6" customFormat="1" ht="18" customHeight="1">
      <c r="A36" s="35"/>
      <c r="B36" s="80" t="s">
        <v>32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1"/>
      <c r="AY36" s="142">
        <v>240</v>
      </c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4"/>
      <c r="BN36" s="111">
        <f>BN38</f>
        <v>0</v>
      </c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10"/>
      <c r="CC36" s="111">
        <f t="shared" si="2"/>
        <v>0</v>
      </c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10"/>
      <c r="CQ36" s="111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  <c r="DE36" s="113">
        <f>DE38</f>
        <v>0</v>
      </c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09">
        <f>DE36</f>
        <v>0</v>
      </c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10"/>
      <c r="EH36" s="111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10"/>
      <c r="EV36" s="113">
        <f>EV38</f>
        <v>0</v>
      </c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09">
        <f>EV36</f>
        <v>0</v>
      </c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10"/>
      <c r="FY36" s="111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10"/>
    </row>
    <row r="37" spans="1:194" s="6" customFormat="1" ht="14.25" customHeight="1">
      <c r="A37" s="35"/>
      <c r="B37" s="80" t="s">
        <v>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1"/>
      <c r="AY37" s="142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4"/>
      <c r="BN37" s="111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10"/>
      <c r="CC37" s="111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10"/>
      <c r="CQ37" s="111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10"/>
      <c r="EH37" s="111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10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10"/>
      <c r="FY37" s="111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10"/>
    </row>
    <row r="38" spans="1:194" s="6" customFormat="1" ht="30" customHeight="1">
      <c r="A38" s="35"/>
      <c r="B38" s="80" t="s">
        <v>51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1"/>
      <c r="AY38" s="142">
        <v>241</v>
      </c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4"/>
      <c r="BN38" s="111">
        <v>0</v>
      </c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10"/>
      <c r="CC38" s="111">
        <f>BN38</f>
        <v>0</v>
      </c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10"/>
      <c r="CQ38" s="111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  <c r="DE38" s="113">
        <f>ROUND(BN38*1.055,1)</f>
        <v>0</v>
      </c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09">
        <f>DE38</f>
        <v>0</v>
      </c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10"/>
      <c r="EH38" s="111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10"/>
      <c r="EV38" s="113">
        <v>0</v>
      </c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09">
        <f>EV38</f>
        <v>0</v>
      </c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10"/>
      <c r="FY38" s="111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10"/>
    </row>
    <row r="39" spans="1:194" s="6" customFormat="1" ht="15">
      <c r="A39" s="35"/>
      <c r="B39" s="80" t="s">
        <v>49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1"/>
      <c r="AY39" s="142">
        <v>260</v>
      </c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4"/>
      <c r="BN39" s="111">
        <f>BN41+BN42</f>
        <v>0</v>
      </c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10"/>
      <c r="CC39" s="111">
        <f>BN39</f>
        <v>0</v>
      </c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10"/>
      <c r="CQ39" s="111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  <c r="DE39" s="113">
        <f>DE41+DE42</f>
        <v>0</v>
      </c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09">
        <f>DE39</f>
        <v>0</v>
      </c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10"/>
      <c r="EH39" s="111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10"/>
      <c r="EV39" s="113">
        <f>EV41+EV42</f>
        <v>0</v>
      </c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09">
        <f>EV39</f>
        <v>0</v>
      </c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10"/>
      <c r="FY39" s="111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10"/>
    </row>
    <row r="40" spans="1:194" s="6" customFormat="1" ht="14.25" customHeight="1">
      <c r="A40" s="35"/>
      <c r="B40" s="80" t="s">
        <v>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1"/>
      <c r="AY40" s="142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4"/>
      <c r="BN40" s="111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10"/>
      <c r="CC40" s="111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10"/>
      <c r="CQ40" s="111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09">
        <f>DE40</f>
        <v>0</v>
      </c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10"/>
      <c r="EH40" s="111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10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09">
        <f>EV40</f>
        <v>0</v>
      </c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10"/>
      <c r="FY40" s="111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10"/>
    </row>
    <row r="41" spans="1:194" s="6" customFormat="1" ht="15" customHeight="1">
      <c r="A41" s="35"/>
      <c r="B41" s="80" t="s">
        <v>119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1"/>
      <c r="AY41" s="142">
        <v>262</v>
      </c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4"/>
      <c r="BN41" s="111">
        <v>0</v>
      </c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10"/>
      <c r="CC41" s="111">
        <f>BN41</f>
        <v>0</v>
      </c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10"/>
      <c r="CQ41" s="111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  <c r="DE41" s="113">
        <f>ROUND(BN41*1.055,1)</f>
        <v>0</v>
      </c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09">
        <f>DE41</f>
        <v>0</v>
      </c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10"/>
      <c r="EH41" s="111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10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09">
        <f>EV41</f>
        <v>0</v>
      </c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10"/>
      <c r="FY41" s="111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10"/>
    </row>
    <row r="42" spans="1:194" s="6" customFormat="1" ht="32.25" customHeight="1">
      <c r="A42" s="35"/>
      <c r="B42" s="80" t="s">
        <v>120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1"/>
      <c r="AY42" s="142">
        <v>263</v>
      </c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4"/>
      <c r="BN42" s="111">
        <v>0</v>
      </c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10"/>
      <c r="CC42" s="111">
        <f>BN42</f>
        <v>0</v>
      </c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10"/>
      <c r="CQ42" s="111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  <c r="DE42" s="113">
        <f>ROUND(BN42*1.055,1)</f>
        <v>0</v>
      </c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10"/>
      <c r="EH42" s="111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10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10"/>
      <c r="FY42" s="111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10"/>
    </row>
    <row r="43" spans="1:194" s="6" customFormat="1" ht="15">
      <c r="A43" s="35"/>
      <c r="B43" s="80" t="s">
        <v>50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1"/>
      <c r="AY43" s="142">
        <v>290</v>
      </c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4"/>
      <c r="BN43" s="111">
        <f>184800+15000</f>
        <v>199800</v>
      </c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10"/>
      <c r="CC43" s="111">
        <f>BN43</f>
        <v>199800</v>
      </c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10"/>
      <c r="CQ43" s="111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  <c r="DE43" s="113">
        <f>ROUND(BN43*1.055/1000*1.329741,1)*1000+50000</f>
        <v>330300</v>
      </c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09">
        <f>DE43</f>
        <v>330300</v>
      </c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10"/>
      <c r="EH43" s="111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10"/>
      <c r="EV43" s="113">
        <f>ROUND(DE43*1.05/1000*1.297391,1)*1000</f>
        <v>450000</v>
      </c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09">
        <f>EV43</f>
        <v>450000</v>
      </c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10"/>
      <c r="FY43" s="111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10"/>
    </row>
    <row r="44" spans="1:194" s="6" customFormat="1" ht="15" customHeight="1">
      <c r="A44" s="35"/>
      <c r="B44" s="80" t="s">
        <v>23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1"/>
      <c r="AY44" s="142">
        <v>300</v>
      </c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4"/>
      <c r="BN44" s="111">
        <f>BN46+BN47+BN48+BN49</f>
        <v>136200</v>
      </c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10"/>
      <c r="CC44" s="111">
        <f>BN44</f>
        <v>136200</v>
      </c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10"/>
      <c r="CQ44" s="111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  <c r="DE44" s="113">
        <f>DE46+DE47+DE48+DE49</f>
        <v>290300</v>
      </c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09">
        <f>DE44</f>
        <v>290300</v>
      </c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10"/>
      <c r="EH44" s="111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10"/>
      <c r="EV44" s="113">
        <f>EV46+EV47+EV48+EV49</f>
        <v>490600</v>
      </c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09">
        <f>EV44</f>
        <v>490600</v>
      </c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10"/>
      <c r="FY44" s="111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10"/>
    </row>
    <row r="45" spans="1:194" s="6" customFormat="1" ht="14.25" customHeight="1">
      <c r="A45" s="35"/>
      <c r="B45" s="80" t="s">
        <v>1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1"/>
      <c r="AY45" s="142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4"/>
      <c r="BN45" s="111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10"/>
      <c r="CC45" s="111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10"/>
      <c r="CQ45" s="111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09">
        <f>DE45</f>
        <v>0</v>
      </c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10"/>
      <c r="EH45" s="111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10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09">
        <f>EV45</f>
        <v>0</v>
      </c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10"/>
      <c r="FY45" s="111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10"/>
    </row>
    <row r="46" spans="1:194" s="6" customFormat="1" ht="15">
      <c r="A46" s="35"/>
      <c r="B46" s="80" t="s">
        <v>123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1"/>
      <c r="AY46" s="142">
        <v>310</v>
      </c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4"/>
      <c r="BN46" s="111">
        <v>0</v>
      </c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10"/>
      <c r="CC46" s="111">
        <f>BN46</f>
        <v>0</v>
      </c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10"/>
      <c r="CQ46" s="111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  <c r="DE46" s="113">
        <f>ROUND(BN46*1.055,1)</f>
        <v>0</v>
      </c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09">
        <f>DE46</f>
        <v>0</v>
      </c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10"/>
      <c r="EH46" s="111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10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09">
        <f>EV46</f>
        <v>0</v>
      </c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10"/>
      <c r="FY46" s="111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10"/>
    </row>
    <row r="47" spans="1:194" s="6" customFormat="1" ht="15.75" customHeight="1">
      <c r="A47" s="35"/>
      <c r="B47" s="80" t="s">
        <v>124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1"/>
      <c r="AY47" s="142">
        <v>320</v>
      </c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4"/>
      <c r="BN47" s="111">
        <v>0</v>
      </c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10"/>
      <c r="CC47" s="111">
        <f>BN47</f>
        <v>0</v>
      </c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10"/>
      <c r="CQ47" s="111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  <c r="DE47" s="113">
        <f>ROUND(BN47*1.055,1)</f>
        <v>0</v>
      </c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10"/>
      <c r="EH47" s="111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10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10"/>
      <c r="FY47" s="111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10"/>
    </row>
    <row r="48" spans="1:194" s="6" customFormat="1" ht="15.75" customHeight="1">
      <c r="A48" s="35"/>
      <c r="B48" s="80" t="s">
        <v>125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1"/>
      <c r="AY48" s="142">
        <v>330</v>
      </c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4"/>
      <c r="BN48" s="111">
        <v>0</v>
      </c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10"/>
      <c r="CC48" s="111">
        <f>BN48</f>
        <v>0</v>
      </c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10"/>
      <c r="CQ48" s="111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10"/>
      <c r="DE48" s="113">
        <f>ROUND(BN48*1.055,1)</f>
        <v>0</v>
      </c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10"/>
      <c r="EH48" s="111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10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10"/>
      <c r="FY48" s="111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10"/>
    </row>
    <row r="49" spans="1:194" s="6" customFormat="1" ht="15" customHeight="1">
      <c r="A49" s="35"/>
      <c r="B49" s="80" t="s">
        <v>126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1"/>
      <c r="AY49" s="142">
        <v>340</v>
      </c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4"/>
      <c r="BN49" s="111">
        <f>32200+104000</f>
        <v>136200</v>
      </c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10"/>
      <c r="CC49" s="111">
        <f>BN49</f>
        <v>136200</v>
      </c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10"/>
      <c r="CQ49" s="111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  <c r="DE49" s="113">
        <f>ROUND(BN49*1.055/1000*1.329741,1)*1000+99200</f>
        <v>290300</v>
      </c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09">
        <f>DE49</f>
        <v>290300</v>
      </c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10"/>
      <c r="EH49" s="111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10"/>
      <c r="EV49" s="113">
        <f>ROUND(DE49*1.05/1000*1.297391,1)*1000+95100</f>
        <v>490600</v>
      </c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09">
        <f>EV49</f>
        <v>490600</v>
      </c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10"/>
      <c r="FY49" s="111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10"/>
    </row>
    <row r="50" spans="1:194" s="6" customFormat="1" ht="15">
      <c r="A50" s="35"/>
      <c r="B50" s="80" t="s">
        <v>95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1"/>
      <c r="AY50" s="142">
        <v>500</v>
      </c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4"/>
      <c r="BN50" s="111">
        <f>BN52+BN53</f>
        <v>0</v>
      </c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10"/>
      <c r="CC50" s="111">
        <f>BN50</f>
        <v>0</v>
      </c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10"/>
      <c r="CQ50" s="111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  <c r="DE50" s="113">
        <f>DE52+DE53</f>
        <v>0</v>
      </c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09">
        <f>DE50</f>
        <v>0</v>
      </c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10"/>
      <c r="EH50" s="111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10"/>
      <c r="EV50" s="113">
        <f>EV52+EV53</f>
        <v>0</v>
      </c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09">
        <f>EV50</f>
        <v>0</v>
      </c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10"/>
      <c r="FY50" s="111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10"/>
    </row>
    <row r="51" spans="1:194" s="6" customFormat="1" ht="14.25" customHeight="1">
      <c r="A51" s="35"/>
      <c r="B51" s="80" t="s">
        <v>1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1"/>
      <c r="AY51" s="142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4"/>
      <c r="BN51" s="111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10"/>
      <c r="CC51" s="111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10"/>
      <c r="CQ51" s="111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10"/>
      <c r="EH51" s="111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10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10"/>
      <c r="FY51" s="111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10"/>
    </row>
    <row r="52" spans="1:194" s="6" customFormat="1" ht="30" customHeight="1">
      <c r="A52" s="35"/>
      <c r="B52" s="80" t="s">
        <v>121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142">
        <v>520</v>
      </c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4"/>
      <c r="BN52" s="111">
        <v>0</v>
      </c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10"/>
      <c r="CC52" s="111">
        <f>BN52</f>
        <v>0</v>
      </c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10"/>
      <c r="CQ52" s="111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  <c r="DE52" s="113">
        <f>ROUND(BN52*1.055,1)</f>
        <v>0</v>
      </c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10"/>
      <c r="EH52" s="111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10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10"/>
      <c r="FY52" s="111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10"/>
    </row>
    <row r="53" spans="1:194" s="6" customFormat="1" ht="30" customHeight="1">
      <c r="A53" s="35"/>
      <c r="B53" s="80" t="s">
        <v>122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1"/>
      <c r="AY53" s="142">
        <v>530</v>
      </c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4"/>
      <c r="BN53" s="111">
        <v>0</v>
      </c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10"/>
      <c r="CC53" s="111">
        <f>BN53</f>
        <v>0</v>
      </c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10"/>
      <c r="CQ53" s="111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  <c r="DE53" s="113">
        <f>ROUND(BN53*1.055,1)</f>
        <v>0</v>
      </c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10"/>
      <c r="EH53" s="111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10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10"/>
      <c r="FY53" s="111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10"/>
    </row>
    <row r="54" spans="1:194" s="6" customFormat="1" ht="15" customHeight="1">
      <c r="A54" s="35"/>
      <c r="B54" s="151" t="s">
        <v>24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2"/>
      <c r="AY54" s="142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4"/>
      <c r="BN54" s="111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10"/>
      <c r="CC54" s="111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10"/>
      <c r="CQ54" s="111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11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10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10"/>
      <c r="FY54" s="111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10"/>
    </row>
    <row r="55" spans="1:194" s="6" customFormat="1" ht="15">
      <c r="A55" s="35"/>
      <c r="B55" s="80" t="s">
        <v>25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1"/>
      <c r="AY55" s="142" t="s">
        <v>22</v>
      </c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4"/>
      <c r="BN55" s="111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10"/>
      <c r="CC55" s="111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10"/>
      <c r="CQ55" s="111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  <c r="DE55" s="112">
        <v>17746500</v>
      </c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10"/>
      <c r="EH55" s="111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10"/>
      <c r="EV55" s="112">
        <v>18676300</v>
      </c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10"/>
      <c r="FY55" s="111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10"/>
    </row>
    <row r="56" spans="1:194" ht="14.25" customHeight="1">
      <c r="A56" s="6"/>
      <c r="B56" s="6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</row>
    <row r="57" spans="1:194" ht="14.25" customHeight="1">
      <c r="A57" s="6" t="s">
        <v>150</v>
      </c>
      <c r="B57" s="6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42"/>
      <c r="BZ57" s="42"/>
      <c r="CA57" s="150" t="s">
        <v>151</v>
      </c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</row>
    <row r="58" spans="1:194" ht="14.25" customHeight="1">
      <c r="A58" s="6"/>
      <c r="B58" s="6"/>
      <c r="BE58" s="149" t="s">
        <v>12</v>
      </c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2"/>
      <c r="BZ58" s="2"/>
      <c r="CA58" s="149" t="s">
        <v>13</v>
      </c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</row>
    <row r="59" spans="1:194" ht="14.25" customHeight="1">
      <c r="A59" s="6"/>
      <c r="B59" s="6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</row>
    <row r="60" spans="1:194" ht="14.25" customHeight="1">
      <c r="A60" s="6" t="s">
        <v>152</v>
      </c>
      <c r="B60" s="6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42"/>
      <c r="BZ60" s="42"/>
      <c r="CA60" s="150" t="s">
        <v>153</v>
      </c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</row>
    <row r="61" spans="1:194" ht="14.25" customHeight="1">
      <c r="A61" s="6"/>
      <c r="B61" s="6"/>
      <c r="BE61" s="149" t="s">
        <v>12</v>
      </c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2"/>
      <c r="BZ61" s="2"/>
      <c r="CA61" s="149" t="s">
        <v>13</v>
      </c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</row>
    <row r="62" spans="1:194" s="2" customFormat="1" ht="12.75">
      <c r="A62" s="37"/>
      <c r="B62" s="37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46"/>
      <c r="BZ62" s="46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1:108" s="42" customFormat="1" ht="13.5" customHeight="1">
      <c r="A63" s="6" t="s">
        <v>89</v>
      </c>
      <c r="B63" s="41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CA63" s="150" t="s">
        <v>153</v>
      </c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</row>
    <row r="64" spans="1:194" s="2" customFormat="1" ht="13.5" customHeight="1">
      <c r="A64" s="37"/>
      <c r="B64" s="37"/>
      <c r="BE64" s="149" t="s">
        <v>12</v>
      </c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CA64" s="149" t="s">
        <v>13</v>
      </c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1:35" s="42" customFormat="1" ht="12" customHeight="1">
      <c r="A65" s="41" t="s">
        <v>90</v>
      </c>
      <c r="B65" s="41"/>
      <c r="G65" s="153" t="s">
        <v>154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</row>
    <row r="66" spans="109:194" s="42" customFormat="1" ht="14.25" customHeight="1"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</row>
    <row r="67" spans="2:194" s="42" customFormat="1" ht="12" customHeight="1">
      <c r="B67" s="43" t="s">
        <v>2</v>
      </c>
      <c r="C67" s="154" t="s">
        <v>144</v>
      </c>
      <c r="D67" s="154"/>
      <c r="E67" s="154"/>
      <c r="F67" s="154"/>
      <c r="G67" s="42" t="s">
        <v>2</v>
      </c>
      <c r="J67" s="154" t="s">
        <v>145</v>
      </c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5">
        <v>20</v>
      </c>
      <c r="AC67" s="155"/>
      <c r="AD67" s="155"/>
      <c r="AE67" s="155"/>
      <c r="AF67" s="156" t="s">
        <v>146</v>
      </c>
      <c r="AG67" s="156"/>
      <c r="AH67" s="156"/>
      <c r="AI67" s="156"/>
      <c r="AJ67" s="42" t="s">
        <v>3</v>
      </c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</row>
  </sheetData>
  <sheetProtection/>
  <mergeCells count="576">
    <mergeCell ref="G65:AI65"/>
    <mergeCell ref="C67:F67"/>
    <mergeCell ref="J67:AA67"/>
    <mergeCell ref="AB67:AE67"/>
    <mergeCell ref="AF67:AI67"/>
    <mergeCell ref="BE63:BX63"/>
    <mergeCell ref="CA63:DD63"/>
    <mergeCell ref="BN38:CB38"/>
    <mergeCell ref="CA64:DD64"/>
    <mergeCell ref="CC55:CP55"/>
    <mergeCell ref="BN55:CB55"/>
    <mergeCell ref="CA57:DD57"/>
    <mergeCell ref="BE64:BX64"/>
    <mergeCell ref="CA58:DD58"/>
    <mergeCell ref="BN54:CB54"/>
    <mergeCell ref="BN41:CB41"/>
    <mergeCell ref="CC41:CP41"/>
    <mergeCell ref="CC42:CP42"/>
    <mergeCell ref="AY39:BM39"/>
    <mergeCell ref="CC39:CP39"/>
    <mergeCell ref="BN40:CB40"/>
    <mergeCell ref="BN33:CB33"/>
    <mergeCell ref="BN24:CB24"/>
    <mergeCell ref="BE60:BX60"/>
    <mergeCell ref="CA60:DD60"/>
    <mergeCell ref="AY27:BM27"/>
    <mergeCell ref="AY26:BM26"/>
    <mergeCell ref="CC35:CP35"/>
    <mergeCell ref="BN35:CB35"/>
    <mergeCell ref="CC32:CP32"/>
    <mergeCell ref="BN32:CB32"/>
    <mergeCell ref="AY16:BM16"/>
    <mergeCell ref="AY13:BM13"/>
    <mergeCell ref="CC16:CP16"/>
    <mergeCell ref="CC18:CP18"/>
    <mergeCell ref="CC17:CP17"/>
    <mergeCell ref="CC29:CP29"/>
    <mergeCell ref="CC21:CP21"/>
    <mergeCell ref="AY21:BM21"/>
    <mergeCell ref="CC25:CP25"/>
    <mergeCell ref="BN31:CB31"/>
    <mergeCell ref="AY17:BM17"/>
    <mergeCell ref="BN16:CB16"/>
    <mergeCell ref="BN17:CB17"/>
    <mergeCell ref="BN29:CB29"/>
    <mergeCell ref="CC24:CP24"/>
    <mergeCell ref="AY29:BM29"/>
    <mergeCell ref="BN18:CB18"/>
    <mergeCell ref="BN20:CB20"/>
    <mergeCell ref="CC26:CP26"/>
    <mergeCell ref="B27:AX27"/>
    <mergeCell ref="B17:AX17"/>
    <mergeCell ref="BN19:CB19"/>
    <mergeCell ref="B29:AX29"/>
    <mergeCell ref="BN21:CB21"/>
    <mergeCell ref="B25:AX25"/>
    <mergeCell ref="AY25:BM25"/>
    <mergeCell ref="B23:AX23"/>
    <mergeCell ref="AY23:BM23"/>
    <mergeCell ref="BN28:CB28"/>
    <mergeCell ref="CA61:DD61"/>
    <mergeCell ref="CC13:CP13"/>
    <mergeCell ref="BN25:CB25"/>
    <mergeCell ref="AY18:BM18"/>
    <mergeCell ref="AY31:BM31"/>
    <mergeCell ref="BN26:CB26"/>
    <mergeCell ref="BN27:CB27"/>
    <mergeCell ref="BN22:CB22"/>
    <mergeCell ref="BN23:CB23"/>
    <mergeCell ref="AY33:BM33"/>
    <mergeCell ref="B54:AX54"/>
    <mergeCell ref="AY54:BM54"/>
    <mergeCell ref="B41:AX41"/>
    <mergeCell ref="AY41:BM41"/>
    <mergeCell ref="AY44:BM44"/>
    <mergeCell ref="B43:AX43"/>
    <mergeCell ref="AY43:BM43"/>
    <mergeCell ref="B53:AX53"/>
    <mergeCell ref="AY53:BM53"/>
    <mergeCell ref="AY52:BM52"/>
    <mergeCell ref="BE61:BX61"/>
    <mergeCell ref="BE58:BX58"/>
    <mergeCell ref="BE57:BX57"/>
    <mergeCell ref="B45:AX45"/>
    <mergeCell ref="AY45:BM45"/>
    <mergeCell ref="B51:AX51"/>
    <mergeCell ref="BN45:CB45"/>
    <mergeCell ref="BN46:CB46"/>
    <mergeCell ref="AY46:BM46"/>
    <mergeCell ref="B49:AX49"/>
    <mergeCell ref="CA62:DD62"/>
    <mergeCell ref="B40:AX40"/>
    <mergeCell ref="CC44:CP44"/>
    <mergeCell ref="AY40:BM40"/>
    <mergeCell ref="CC40:CP40"/>
    <mergeCell ref="BN42:CB42"/>
    <mergeCell ref="B44:AX44"/>
    <mergeCell ref="CC43:CP43"/>
    <mergeCell ref="B42:AX42"/>
    <mergeCell ref="AY42:BM42"/>
    <mergeCell ref="BE62:BX62"/>
    <mergeCell ref="AY12:BM12"/>
    <mergeCell ref="B11:AX11"/>
    <mergeCell ref="B33:AX33"/>
    <mergeCell ref="B38:AX38"/>
    <mergeCell ref="B24:AX24"/>
    <mergeCell ref="B12:AX12"/>
    <mergeCell ref="B55:AX55"/>
    <mergeCell ref="AY55:BM55"/>
    <mergeCell ref="B26:AX26"/>
    <mergeCell ref="BN7:CB7"/>
    <mergeCell ref="AY10:BM10"/>
    <mergeCell ref="AY9:BM9"/>
    <mergeCell ref="B7:AX7"/>
    <mergeCell ref="B8:AX8"/>
    <mergeCell ref="AY8:BM8"/>
    <mergeCell ref="AY7:BM7"/>
    <mergeCell ref="BN8:CB8"/>
    <mergeCell ref="BN9:CB9"/>
    <mergeCell ref="BN10:CB10"/>
    <mergeCell ref="B9:AX9"/>
    <mergeCell ref="B13:AX13"/>
    <mergeCell ref="BN12:CB12"/>
    <mergeCell ref="B14:AX14"/>
    <mergeCell ref="AY14:BM14"/>
    <mergeCell ref="BN14:CB14"/>
    <mergeCell ref="AY11:BM11"/>
    <mergeCell ref="BN11:CB11"/>
    <mergeCell ref="BN13:CB13"/>
    <mergeCell ref="AY24:BM24"/>
    <mergeCell ref="CC10:CP10"/>
    <mergeCell ref="CC11:CP11"/>
    <mergeCell ref="CC7:CP7"/>
    <mergeCell ref="CQ12:DD12"/>
    <mergeCell ref="CC12:CP12"/>
    <mergeCell ref="CQ9:DD9"/>
    <mergeCell ref="CQ7:DD7"/>
    <mergeCell ref="CC8:CP8"/>
    <mergeCell ref="CQ8:DD8"/>
    <mergeCell ref="AY19:BM19"/>
    <mergeCell ref="B18:AX18"/>
    <mergeCell ref="B20:AX20"/>
    <mergeCell ref="AY20:BM20"/>
    <mergeCell ref="B22:AX22"/>
    <mergeCell ref="AY22:BM22"/>
    <mergeCell ref="B21:AX21"/>
    <mergeCell ref="B19:AX19"/>
    <mergeCell ref="B30:AX30"/>
    <mergeCell ref="AY30:BM30"/>
    <mergeCell ref="CC30:CP30"/>
    <mergeCell ref="BN30:CB30"/>
    <mergeCell ref="B28:AX28"/>
    <mergeCell ref="AY28:BM28"/>
    <mergeCell ref="B39:AX39"/>
    <mergeCell ref="AY38:BM38"/>
    <mergeCell ref="B31:AX31"/>
    <mergeCell ref="B35:AX35"/>
    <mergeCell ref="AY35:BM35"/>
    <mergeCell ref="B32:AX32"/>
    <mergeCell ref="AY32:BM32"/>
    <mergeCell ref="B34:AX34"/>
    <mergeCell ref="AY34:BM34"/>
    <mergeCell ref="BN34:CB34"/>
    <mergeCell ref="B36:AX36"/>
    <mergeCell ref="AY36:BM36"/>
    <mergeCell ref="BN36:CB36"/>
    <mergeCell ref="BN43:CB43"/>
    <mergeCell ref="BN44:CB44"/>
    <mergeCell ref="B37:AX37"/>
    <mergeCell ref="AY37:BM37"/>
    <mergeCell ref="BN39:CB39"/>
    <mergeCell ref="BN37:CB37"/>
    <mergeCell ref="CQ22:DD22"/>
    <mergeCell ref="CQ23:DD23"/>
    <mergeCell ref="CQ24:DD24"/>
    <mergeCell ref="CQ19:DD19"/>
    <mergeCell ref="CQ20:DD20"/>
    <mergeCell ref="CC34:CP34"/>
    <mergeCell ref="CC20:CP20"/>
    <mergeCell ref="CC19:CP19"/>
    <mergeCell ref="CC23:CP23"/>
    <mergeCell ref="CC31:CP31"/>
    <mergeCell ref="CC22:CP22"/>
    <mergeCell ref="CC9:CP9"/>
    <mergeCell ref="CQ16:DD16"/>
    <mergeCell ref="CQ18:DD18"/>
    <mergeCell ref="CQ17:DD17"/>
    <mergeCell ref="CQ15:DD15"/>
    <mergeCell ref="CQ14:DD14"/>
    <mergeCell ref="CQ11:DD11"/>
    <mergeCell ref="CQ13:DD13"/>
    <mergeCell ref="CC14:CP14"/>
    <mergeCell ref="CC54:CP54"/>
    <mergeCell ref="CQ43:DD43"/>
    <mergeCell ref="CQ44:DD44"/>
    <mergeCell ref="CQ49:DD49"/>
    <mergeCell ref="CC49:CP49"/>
    <mergeCell ref="CQ47:DD47"/>
    <mergeCell ref="CQ45:DD45"/>
    <mergeCell ref="CQ46:DD46"/>
    <mergeCell ref="CC52:CP52"/>
    <mergeCell ref="CC51:CP51"/>
    <mergeCell ref="CC28:CP28"/>
    <mergeCell ref="CQ40:DD40"/>
    <mergeCell ref="CQ38:DD38"/>
    <mergeCell ref="CQ29:DD29"/>
    <mergeCell ref="CC37:CP37"/>
    <mergeCell ref="CC38:CP38"/>
    <mergeCell ref="CQ21:DD21"/>
    <mergeCell ref="CQ33:DD33"/>
    <mergeCell ref="CQ32:DD32"/>
    <mergeCell ref="CQ27:DD27"/>
    <mergeCell ref="CQ28:DD28"/>
    <mergeCell ref="CQ41:DD41"/>
    <mergeCell ref="CQ30:DD30"/>
    <mergeCell ref="CQ39:DD39"/>
    <mergeCell ref="CQ37:DD37"/>
    <mergeCell ref="CQ31:DD31"/>
    <mergeCell ref="CC46:CP46"/>
    <mergeCell ref="CQ36:DD36"/>
    <mergeCell ref="CQ34:DD34"/>
    <mergeCell ref="CC48:CP48"/>
    <mergeCell ref="CC47:CP47"/>
    <mergeCell ref="CQ25:DD25"/>
    <mergeCell ref="CQ26:DD26"/>
    <mergeCell ref="CQ35:DD35"/>
    <mergeCell ref="CC27:CP27"/>
    <mergeCell ref="CC36:CP36"/>
    <mergeCell ref="CQ55:DD55"/>
    <mergeCell ref="CQ48:DD48"/>
    <mergeCell ref="CQ53:DD53"/>
    <mergeCell ref="CQ52:DD52"/>
    <mergeCell ref="CQ50:DD50"/>
    <mergeCell ref="CQ54:DD54"/>
    <mergeCell ref="B52:AX52"/>
    <mergeCell ref="BN50:CB50"/>
    <mergeCell ref="BN48:CB48"/>
    <mergeCell ref="B50:AX50"/>
    <mergeCell ref="AY50:BM50"/>
    <mergeCell ref="BN49:CB49"/>
    <mergeCell ref="B48:AX48"/>
    <mergeCell ref="AY48:BM48"/>
    <mergeCell ref="A2:DD2"/>
    <mergeCell ref="B16:AX16"/>
    <mergeCell ref="CQ51:DD51"/>
    <mergeCell ref="B47:AX47"/>
    <mergeCell ref="AY47:BM47"/>
    <mergeCell ref="BN47:CB47"/>
    <mergeCell ref="B46:AX46"/>
    <mergeCell ref="CQ42:DD42"/>
    <mergeCell ref="CC33:CP33"/>
    <mergeCell ref="CC45:CP45"/>
    <mergeCell ref="BN52:CB52"/>
    <mergeCell ref="AY49:BM49"/>
    <mergeCell ref="AY51:BM51"/>
    <mergeCell ref="BN51:CB51"/>
    <mergeCell ref="BN53:CB53"/>
    <mergeCell ref="CC53:CP53"/>
    <mergeCell ref="CC50:CP50"/>
    <mergeCell ref="DE4:EU4"/>
    <mergeCell ref="DE7:DS7"/>
    <mergeCell ref="DT7:EG7"/>
    <mergeCell ref="EH7:EU7"/>
    <mergeCell ref="B15:AX15"/>
    <mergeCell ref="AY15:BM15"/>
    <mergeCell ref="BN15:CB15"/>
    <mergeCell ref="CC15:CP15"/>
    <mergeCell ref="CQ10:DD10"/>
    <mergeCell ref="B10:AX10"/>
    <mergeCell ref="DE9:DS9"/>
    <mergeCell ref="EV4:GL4"/>
    <mergeCell ref="DE5:DS6"/>
    <mergeCell ref="DT5:EU5"/>
    <mergeCell ref="EV5:FJ6"/>
    <mergeCell ref="FK5:GL5"/>
    <mergeCell ref="DT6:EG6"/>
    <mergeCell ref="EH6:EU6"/>
    <mergeCell ref="FK6:FX6"/>
    <mergeCell ref="FY6:GL6"/>
    <mergeCell ref="DE8:DS8"/>
    <mergeCell ref="DT8:EG8"/>
    <mergeCell ref="EH8:EU8"/>
    <mergeCell ref="EV8:FJ8"/>
    <mergeCell ref="FK8:FX8"/>
    <mergeCell ref="FY8:GL8"/>
    <mergeCell ref="FY10:GL10"/>
    <mergeCell ref="DT9:EG9"/>
    <mergeCell ref="EH9:EU9"/>
    <mergeCell ref="EV9:FJ9"/>
    <mergeCell ref="FK9:FX9"/>
    <mergeCell ref="EV7:FJ7"/>
    <mergeCell ref="FK7:FX7"/>
    <mergeCell ref="FY7:GL7"/>
    <mergeCell ref="DE11:DS11"/>
    <mergeCell ref="DT11:EG11"/>
    <mergeCell ref="EH11:EU11"/>
    <mergeCell ref="EV11:FJ11"/>
    <mergeCell ref="FY9:GL9"/>
    <mergeCell ref="DE10:DS10"/>
    <mergeCell ref="DT10:EG10"/>
    <mergeCell ref="EH10:EU10"/>
    <mergeCell ref="EV10:FJ10"/>
    <mergeCell ref="FK10:FX10"/>
    <mergeCell ref="EH13:EU13"/>
    <mergeCell ref="EV13:FJ13"/>
    <mergeCell ref="FK11:FX11"/>
    <mergeCell ref="FY11:GL11"/>
    <mergeCell ref="DE12:DS12"/>
    <mergeCell ref="DT12:EG12"/>
    <mergeCell ref="EH12:EU12"/>
    <mergeCell ref="EV12:FJ12"/>
    <mergeCell ref="FK12:FX12"/>
    <mergeCell ref="FY12:GL12"/>
    <mergeCell ref="FK13:FX13"/>
    <mergeCell ref="FY13:GL13"/>
    <mergeCell ref="DE14:DS14"/>
    <mergeCell ref="DT14:EG14"/>
    <mergeCell ref="EH14:EU14"/>
    <mergeCell ref="EV14:FJ14"/>
    <mergeCell ref="FK14:FX14"/>
    <mergeCell ref="FY14:GL14"/>
    <mergeCell ref="DE13:DS13"/>
    <mergeCell ref="DT13:EG13"/>
    <mergeCell ref="FK16:FX16"/>
    <mergeCell ref="FY16:GL16"/>
    <mergeCell ref="DE15:DS15"/>
    <mergeCell ref="DT15:EG15"/>
    <mergeCell ref="EH15:EU15"/>
    <mergeCell ref="EV15:FJ15"/>
    <mergeCell ref="DE17:DS17"/>
    <mergeCell ref="DT17:EG17"/>
    <mergeCell ref="EH17:EU17"/>
    <mergeCell ref="EV17:FJ17"/>
    <mergeCell ref="FK15:FX15"/>
    <mergeCell ref="FY15:GL15"/>
    <mergeCell ref="DE16:DS16"/>
    <mergeCell ref="DT16:EG16"/>
    <mergeCell ref="EH16:EU16"/>
    <mergeCell ref="EV16:FJ16"/>
    <mergeCell ref="EH19:EU19"/>
    <mergeCell ref="EV19:FJ19"/>
    <mergeCell ref="FK17:FX17"/>
    <mergeCell ref="FY17:GL17"/>
    <mergeCell ref="DE18:DS18"/>
    <mergeCell ref="DT18:EG18"/>
    <mergeCell ref="EH18:EU18"/>
    <mergeCell ref="EV18:FJ18"/>
    <mergeCell ref="FK18:FX18"/>
    <mergeCell ref="FY18:GL18"/>
    <mergeCell ref="FK19:FX19"/>
    <mergeCell ref="FY19:GL19"/>
    <mergeCell ref="DE20:DS20"/>
    <mergeCell ref="DT20:EG20"/>
    <mergeCell ref="EH20:EU20"/>
    <mergeCell ref="EV20:FJ20"/>
    <mergeCell ref="FK20:FX20"/>
    <mergeCell ref="FY20:GL20"/>
    <mergeCell ref="DE19:DS19"/>
    <mergeCell ref="DT19:EG19"/>
    <mergeCell ref="FK22:FX22"/>
    <mergeCell ref="FY22:GL22"/>
    <mergeCell ref="DE21:DS21"/>
    <mergeCell ref="DT21:EG21"/>
    <mergeCell ref="EH21:EU21"/>
    <mergeCell ref="EV21:FJ21"/>
    <mergeCell ref="DE23:DS23"/>
    <mergeCell ref="DT23:EG23"/>
    <mergeCell ref="EH23:EU23"/>
    <mergeCell ref="EV23:FJ23"/>
    <mergeCell ref="FK21:FX21"/>
    <mergeCell ref="FY21:GL21"/>
    <mergeCell ref="DE22:DS22"/>
    <mergeCell ref="DT22:EG22"/>
    <mergeCell ref="EH22:EU22"/>
    <mergeCell ref="EV22:FJ22"/>
    <mergeCell ref="EH25:EU25"/>
    <mergeCell ref="EV25:FJ25"/>
    <mergeCell ref="FK23:FX23"/>
    <mergeCell ref="FY23:GL23"/>
    <mergeCell ref="DE24:DS24"/>
    <mergeCell ref="DT24:EG24"/>
    <mergeCell ref="EH24:EU24"/>
    <mergeCell ref="EV24:FJ24"/>
    <mergeCell ref="FK24:FX24"/>
    <mergeCell ref="FY24:GL24"/>
    <mergeCell ref="FK25:FX25"/>
    <mergeCell ref="FY25:GL25"/>
    <mergeCell ref="DE26:DS26"/>
    <mergeCell ref="DT26:EG26"/>
    <mergeCell ref="EH26:EU26"/>
    <mergeCell ref="EV26:FJ26"/>
    <mergeCell ref="FK26:FX26"/>
    <mergeCell ref="FY26:GL26"/>
    <mergeCell ref="DE25:DS25"/>
    <mergeCell ref="DT25:EG25"/>
    <mergeCell ref="FK28:FX28"/>
    <mergeCell ref="FY28:GL28"/>
    <mergeCell ref="DE27:DS27"/>
    <mergeCell ref="DT27:EG27"/>
    <mergeCell ref="EH27:EU27"/>
    <mergeCell ref="EV27:FJ27"/>
    <mergeCell ref="DE29:DS29"/>
    <mergeCell ref="DT29:EG29"/>
    <mergeCell ref="EH29:EU29"/>
    <mergeCell ref="EV29:FJ29"/>
    <mergeCell ref="FK27:FX27"/>
    <mergeCell ref="FY27:GL27"/>
    <mergeCell ref="DE28:DS28"/>
    <mergeCell ref="DT28:EG28"/>
    <mergeCell ref="EH28:EU28"/>
    <mergeCell ref="EV28:FJ28"/>
    <mergeCell ref="EH31:EU31"/>
    <mergeCell ref="EV31:FJ31"/>
    <mergeCell ref="FK29:FX29"/>
    <mergeCell ref="FY29:GL29"/>
    <mergeCell ref="DE30:DS30"/>
    <mergeCell ref="DT30:EG30"/>
    <mergeCell ref="EH30:EU30"/>
    <mergeCell ref="EV30:FJ30"/>
    <mergeCell ref="FK30:FX30"/>
    <mergeCell ref="FY30:GL30"/>
    <mergeCell ref="FK31:FX31"/>
    <mergeCell ref="FY31:GL31"/>
    <mergeCell ref="DE32:DS32"/>
    <mergeCell ref="DT32:EG32"/>
    <mergeCell ref="EH32:EU32"/>
    <mergeCell ref="EV32:FJ32"/>
    <mergeCell ref="FK32:FX32"/>
    <mergeCell ref="FY32:GL32"/>
    <mergeCell ref="DE31:DS31"/>
    <mergeCell ref="DT31:EG31"/>
    <mergeCell ref="FK34:FX34"/>
    <mergeCell ref="FY34:GL34"/>
    <mergeCell ref="DE33:DS33"/>
    <mergeCell ref="DT33:EG33"/>
    <mergeCell ref="EH33:EU33"/>
    <mergeCell ref="EV33:FJ33"/>
    <mergeCell ref="DE35:DS35"/>
    <mergeCell ref="DT35:EG35"/>
    <mergeCell ref="EH35:EU35"/>
    <mergeCell ref="EV35:FJ35"/>
    <mergeCell ref="FK33:FX33"/>
    <mergeCell ref="FY33:GL33"/>
    <mergeCell ref="DE34:DS34"/>
    <mergeCell ref="DT34:EG34"/>
    <mergeCell ref="EH34:EU34"/>
    <mergeCell ref="EV34:FJ34"/>
    <mergeCell ref="EH37:EU37"/>
    <mergeCell ref="EV37:FJ37"/>
    <mergeCell ref="FK35:FX35"/>
    <mergeCell ref="FY35:GL35"/>
    <mergeCell ref="DE36:DS36"/>
    <mergeCell ref="DT36:EG36"/>
    <mergeCell ref="EH36:EU36"/>
    <mergeCell ref="EV36:FJ36"/>
    <mergeCell ref="FK36:FX36"/>
    <mergeCell ref="FY36:GL36"/>
    <mergeCell ref="FK37:FX37"/>
    <mergeCell ref="FY37:GL37"/>
    <mergeCell ref="DE38:DS38"/>
    <mergeCell ref="DT38:EG38"/>
    <mergeCell ref="EH38:EU38"/>
    <mergeCell ref="EV38:FJ38"/>
    <mergeCell ref="FK38:FX38"/>
    <mergeCell ref="FY38:GL38"/>
    <mergeCell ref="DE37:DS37"/>
    <mergeCell ref="DT37:EG37"/>
    <mergeCell ref="FK40:FX40"/>
    <mergeCell ref="FY40:GL40"/>
    <mergeCell ref="DE39:DS39"/>
    <mergeCell ref="DT39:EG39"/>
    <mergeCell ref="EH39:EU39"/>
    <mergeCell ref="EV39:FJ39"/>
    <mergeCell ref="DE41:DS41"/>
    <mergeCell ref="DT41:EG41"/>
    <mergeCell ref="EH41:EU41"/>
    <mergeCell ref="EV41:FJ41"/>
    <mergeCell ref="FK39:FX39"/>
    <mergeCell ref="FY39:GL39"/>
    <mergeCell ref="DE40:DS40"/>
    <mergeCell ref="DT40:EG40"/>
    <mergeCell ref="EH40:EU40"/>
    <mergeCell ref="EV40:FJ40"/>
    <mergeCell ref="EH43:EU43"/>
    <mergeCell ref="EV43:FJ43"/>
    <mergeCell ref="FK41:FX41"/>
    <mergeCell ref="FY41:GL41"/>
    <mergeCell ref="DE42:DS42"/>
    <mergeCell ref="DT42:EG42"/>
    <mergeCell ref="EH42:EU42"/>
    <mergeCell ref="EV42:FJ42"/>
    <mergeCell ref="FK42:FX42"/>
    <mergeCell ref="FY42:GL42"/>
    <mergeCell ref="FK43:FX43"/>
    <mergeCell ref="FY43:GL43"/>
    <mergeCell ref="DE44:DS44"/>
    <mergeCell ref="DT44:EG44"/>
    <mergeCell ref="EH44:EU44"/>
    <mergeCell ref="EV44:FJ44"/>
    <mergeCell ref="FK44:FX44"/>
    <mergeCell ref="FY44:GL44"/>
    <mergeCell ref="DE43:DS43"/>
    <mergeCell ref="DT43:EG43"/>
    <mergeCell ref="EV46:FJ46"/>
    <mergeCell ref="FK46:FX46"/>
    <mergeCell ref="FY46:GL46"/>
    <mergeCell ref="DE45:DS45"/>
    <mergeCell ref="DT45:EG45"/>
    <mergeCell ref="EH45:EU45"/>
    <mergeCell ref="EV45:FJ45"/>
    <mergeCell ref="FY48:GL48"/>
    <mergeCell ref="DE47:DS47"/>
    <mergeCell ref="DT47:EG47"/>
    <mergeCell ref="EH47:EU47"/>
    <mergeCell ref="EV47:FJ47"/>
    <mergeCell ref="FK45:FX45"/>
    <mergeCell ref="FY45:GL45"/>
    <mergeCell ref="DE46:DS46"/>
    <mergeCell ref="DT46:EG46"/>
    <mergeCell ref="EH46:EU46"/>
    <mergeCell ref="DT49:EG49"/>
    <mergeCell ref="EH49:EU49"/>
    <mergeCell ref="EV49:FJ49"/>
    <mergeCell ref="FK47:FX47"/>
    <mergeCell ref="FY47:GL47"/>
    <mergeCell ref="DE48:DS48"/>
    <mergeCell ref="DT48:EG48"/>
    <mergeCell ref="EH48:EU48"/>
    <mergeCell ref="EV48:FJ48"/>
    <mergeCell ref="FK48:FX48"/>
    <mergeCell ref="EV51:FJ51"/>
    <mergeCell ref="FK49:FX49"/>
    <mergeCell ref="FY49:GL49"/>
    <mergeCell ref="DE50:DS50"/>
    <mergeCell ref="DT50:EG50"/>
    <mergeCell ref="EH50:EU50"/>
    <mergeCell ref="EV50:FJ50"/>
    <mergeCell ref="FK50:FX50"/>
    <mergeCell ref="FY50:GL50"/>
    <mergeCell ref="DE49:DS49"/>
    <mergeCell ref="FK51:FX51"/>
    <mergeCell ref="FY51:GL51"/>
    <mergeCell ref="DE52:DS52"/>
    <mergeCell ref="DT52:EG52"/>
    <mergeCell ref="EH52:EU52"/>
    <mergeCell ref="EV52:FJ52"/>
    <mergeCell ref="FK52:FX52"/>
    <mergeCell ref="FY52:GL52"/>
    <mergeCell ref="DE51:DS51"/>
    <mergeCell ref="DT51:EG51"/>
    <mergeCell ref="EH53:EU53"/>
    <mergeCell ref="EV53:FJ53"/>
    <mergeCell ref="A4:AX6"/>
    <mergeCell ref="AY4:BM6"/>
    <mergeCell ref="BN4:DD4"/>
    <mergeCell ref="BN5:CB6"/>
    <mergeCell ref="CC5:DD5"/>
    <mergeCell ref="CC6:CP6"/>
    <mergeCell ref="CQ6:DD6"/>
    <mergeCell ref="EH51:EU51"/>
    <mergeCell ref="FK53:FX53"/>
    <mergeCell ref="FY53:GL53"/>
    <mergeCell ref="DE54:DS54"/>
    <mergeCell ref="DT54:EG54"/>
    <mergeCell ref="EH54:EU54"/>
    <mergeCell ref="EV54:FJ54"/>
    <mergeCell ref="FK54:FX54"/>
    <mergeCell ref="FY54:GL54"/>
    <mergeCell ref="DE53:DS53"/>
    <mergeCell ref="DT53:EG53"/>
    <mergeCell ref="FK55:FX55"/>
    <mergeCell ref="FY55:GL55"/>
    <mergeCell ref="DE55:DS55"/>
    <mergeCell ref="DT55:EG55"/>
    <mergeCell ref="EH55:EU55"/>
    <mergeCell ref="EV55:FJ5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2012-03-28T10:27:46Z</cp:lastPrinted>
  <dcterms:created xsi:type="dcterms:W3CDTF">2010-11-26T07:12:57Z</dcterms:created>
  <dcterms:modified xsi:type="dcterms:W3CDTF">2012-03-29T07:19:14Z</dcterms:modified>
  <cp:category/>
  <cp:version/>
  <cp:contentType/>
  <cp:contentStatus/>
</cp:coreProperties>
</file>