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<sst xmlns="http://schemas.openxmlformats.org/spreadsheetml/2006/main" count="183" uniqueCount="69">
  <si>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</si>
  <si>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</si>
  <si>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</si>
  <si>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</si>
  <si>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</si>
  <si>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</si>
  <si>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</si>
  <si>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</si>
  <si>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</si>
  <si>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</si>
  <si>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</si>
  <si>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</si>
  <si>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</si>
  <si>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</si>
  <si>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</si>
  <si>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</si>
  <si>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</si>
  <si>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</si>
  <si>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</si>
  <si>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</si>
  <si>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</si>
  <si>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</si>
  <si>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</si>
  <si>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</si>
  <si>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</si>
  <si>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</si>
  <si>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</si>
  <si>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</si>
  <si>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</si>
  <si>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</si>
  <si>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</si>
  <si>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</si>
  <si>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</si>
  <si>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</si>
  <si>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</si>
  <si>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</si>
  <si>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</si>
  <si>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</si>
  <si>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</si>
  <si>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</si>
  <si>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</si>
  <si>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</si>
  <si>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</si>
  <si>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</si>
  <si>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</si>
  <si>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</si>
  <si>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</si>
  <si>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</si>
  <si>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</si>
  <si>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</si>
  <si>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</si>
  <si>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</si>
  <si>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</si>
  <si>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</si>
  <si>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</si>
  <si>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</si>
  <si>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</si>
  <si>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</si>
  <si>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</si>
  <si>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</si>
  <si>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</si>
  <si>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</si>
  <si>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</si>
  <si>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</si>
  <si>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</si>
  <si>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01.09.2022 года</t>
  </si>
  <si>
    <t>Финансовое обеспечение  муниципальной услуги в части затрат на общехозйственные нужды в расчете на 4 месяца</t>
  </si>
  <si>
    <t>Приложение №9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</si>
  <si>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в расчете на 4 месяца,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</si>
</sst>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left" wrapText="1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12" xfId="54" applyFont="1" applyFill="1" applyBorder="1" applyAlignment="1">
      <alignment wrapText="1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5" fillId="33" borderId="13" xfId="54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180" fontId="13" fillId="33" borderId="11" xfId="54" applyNumberFormat="1" applyFont="1" applyFill="1" applyBorder="1" applyAlignment="1">
      <alignment horizontal="center"/>
      <protection/>
    </xf>
    <xf numFmtId="180" fontId="8" fillId="33" borderId="11" xfId="54" applyNumberFormat="1" applyFont="1" applyFill="1" applyBorder="1" applyAlignment="1">
      <alignment horizont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1" fontId="11" fillId="0" borderId="11" xfId="33" applyNumberFormat="1" applyFont="1" applyFill="1" applyBorder="1" applyAlignment="1">
      <alignment horizontal="center" wrapText="1"/>
      <protection/>
    </xf>
    <xf numFmtId="3" fontId="5" fillId="0" borderId="10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4" fillId="0" borderId="15" xfId="54" applyFont="1" applyFill="1" applyBorder="1" applyAlignment="1">
      <alignment vertical="center" wrapText="1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51" fillId="0" borderId="10" xfId="54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1" xfId="54" applyFont="1" applyFill="1" applyBorder="1" applyAlignment="1">
      <alignment wrapText="1"/>
      <protection/>
    </xf>
    <xf numFmtId="3" fontId="11" fillId="0" borderId="11" xfId="54" applyNumberFormat="1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wrapText="1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wrapText="1"/>
      <protection/>
    </xf>
    <xf numFmtId="0" fontId="7" fillId="0" borderId="19" xfId="54" applyFont="1" applyFill="1" applyBorder="1" applyAlignment="1">
      <alignment wrapText="1"/>
      <protection/>
    </xf>
    <xf numFmtId="3" fontId="7" fillId="0" borderId="19" xfId="54" applyNumberFormat="1" applyFont="1" applyFill="1" applyBorder="1" applyAlignment="1">
      <alignment horizontal="center" wrapText="1"/>
      <protection/>
    </xf>
    <xf numFmtId="3" fontId="10" fillId="0" borderId="19" xfId="54" applyNumberFormat="1" applyFont="1" applyFill="1" applyBorder="1" applyAlignment="1">
      <alignment horizontal="center"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2" fontId="7" fillId="0" borderId="21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177" fontId="7" fillId="0" borderId="0" xfId="54" applyNumberFormat="1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" fontId="11" fillId="0" borderId="12" xfId="54" applyNumberFormat="1" applyFont="1" applyFill="1" applyBorder="1" applyAlignment="1">
      <alignment horizontal="center" wrapText="1"/>
      <protection/>
    </xf>
    <xf numFmtId="3" fontId="7" fillId="0" borderId="19" xfId="54" applyNumberFormat="1" applyFont="1" applyFill="1" applyBorder="1" applyAlignment="1">
      <alignment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23" xfId="54" applyNumberFormat="1" applyFont="1" applyFill="1" applyBorder="1" applyAlignment="1">
      <alignment horizontal="center" vertical="center" wrapText="1"/>
      <protection/>
    </xf>
    <xf numFmtId="177" fontId="14" fillId="0" borderId="24" xfId="54" applyNumberFormat="1" applyFont="1" applyFill="1" applyBorder="1" applyAlignment="1">
      <alignment horizontal="center" vertical="center" wrapText="1"/>
      <protection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177" fontId="7" fillId="0" borderId="12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3" customWidth="1"/>
    <col min="2" max="2" width="28.00390625" style="33" customWidth="1"/>
    <col min="3" max="3" width="14.8515625" style="33" customWidth="1"/>
    <col min="4" max="4" width="18.421875" style="33" customWidth="1"/>
    <col min="5" max="5" width="14.7109375" style="88" customWidth="1"/>
    <col min="6" max="6" width="13.7109375" style="88" customWidth="1"/>
    <col min="7" max="7" width="15.421875" style="88" bestFit="1" customWidth="1"/>
    <col min="8" max="8" width="20.421875" style="88" customWidth="1"/>
    <col min="9" max="9" width="15.421875" style="88" customWidth="1"/>
    <col min="10" max="10" width="32.7109375" style="88" customWidth="1"/>
    <col min="11" max="11" width="29.421875" style="88" customWidth="1"/>
    <col min="12" max="12" width="23.57421875" style="88" customWidth="1"/>
    <col min="13" max="13" width="17.28125" style="37" customWidth="1"/>
    <col min="14" max="14" width="15.140625" style="37" customWidth="1"/>
    <col min="15" max="15" width="15.00390625" style="37" customWidth="1"/>
    <col min="16" max="16" width="26.00390625" style="37" customWidth="1"/>
    <col min="17" max="17" width="22.8515625" style="37" customWidth="1"/>
    <col min="18" max="18" width="20.421875" style="37" customWidth="1"/>
    <col min="19" max="19" width="15.00390625" style="38" customWidth="1"/>
    <col min="20" max="20" width="12.57421875" style="38" customWidth="1"/>
    <col min="21" max="21" width="9.57421875" style="37" customWidth="1"/>
    <col min="22" max="22" width="12.421875" style="37" customWidth="1"/>
    <col min="23" max="16384" width="9.140625" style="37" customWidth="1"/>
  </cols>
  <sheetData>
    <row r="1" spans="3:13" ht="18.75">
      <c r="C1" s="34"/>
      <c r="D1" s="34"/>
      <c r="E1" s="34"/>
      <c r="F1" s="34"/>
      <c r="G1" s="34"/>
      <c r="H1" s="34"/>
      <c r="I1" s="34"/>
      <c r="J1" s="34"/>
      <c r="K1" s="34"/>
      <c r="L1" s="35" t="s">
        <v>67</v>
      </c>
      <c r="M1" s="36"/>
    </row>
    <row r="2" spans="1:20" s="40" customFormat="1" ht="94.5" customHeight="1">
      <c r="A2" s="34"/>
      <c r="B2" s="34"/>
      <c r="C2" s="97" t="s">
        <v>65</v>
      </c>
      <c r="D2" s="97"/>
      <c r="E2" s="97"/>
      <c r="F2" s="97"/>
      <c r="G2" s="97"/>
      <c r="H2" s="97"/>
      <c r="I2" s="97"/>
      <c r="J2" s="97"/>
      <c r="K2" s="97"/>
      <c r="L2" s="97"/>
      <c r="M2" s="39"/>
      <c r="N2" s="39"/>
      <c r="S2" s="41"/>
      <c r="T2" s="41"/>
    </row>
    <row r="3" spans="1:20" s="40" customFormat="1" ht="49.5" customHeight="1">
      <c r="A3" s="42"/>
      <c r="B3" s="42"/>
      <c r="C3" s="98" t="s">
        <v>63</v>
      </c>
      <c r="D3" s="98"/>
      <c r="E3" s="98"/>
      <c r="F3" s="98"/>
      <c r="G3" s="98"/>
      <c r="H3" s="98"/>
      <c r="I3" s="98"/>
      <c r="J3" s="98"/>
      <c r="K3" s="98"/>
      <c r="L3" s="98"/>
      <c r="M3" s="43"/>
      <c r="N3" s="43"/>
      <c r="S3" s="41"/>
      <c r="T3" s="41"/>
    </row>
    <row r="4" spans="1:20" s="40" customFormat="1" ht="51.75" customHeight="1">
      <c r="A4" s="116" t="s">
        <v>6</v>
      </c>
      <c r="B4" s="93" t="s">
        <v>20</v>
      </c>
      <c r="C4" s="93" t="s">
        <v>7</v>
      </c>
      <c r="D4" s="119" t="s">
        <v>17</v>
      </c>
      <c r="E4" s="96" t="s">
        <v>9</v>
      </c>
      <c r="F4" s="96"/>
      <c r="G4" s="96"/>
      <c r="H4" s="96"/>
      <c r="I4" s="96"/>
      <c r="J4" s="112" t="s">
        <v>21</v>
      </c>
      <c r="K4" s="112" t="s">
        <v>18</v>
      </c>
      <c r="L4" s="113" t="s">
        <v>14</v>
      </c>
      <c r="M4" s="102" t="s">
        <v>66</v>
      </c>
      <c r="N4" s="103"/>
      <c r="O4" s="103"/>
      <c r="P4" s="103"/>
      <c r="Q4" s="103"/>
      <c r="R4" s="104"/>
      <c r="S4" s="41"/>
      <c r="T4" s="41"/>
    </row>
    <row r="5" spans="1:20" s="40" customFormat="1" ht="60.75" customHeight="1">
      <c r="A5" s="117"/>
      <c r="B5" s="94"/>
      <c r="C5" s="94"/>
      <c r="D5" s="120"/>
      <c r="E5" s="100" t="s">
        <v>62</v>
      </c>
      <c r="F5" s="101"/>
      <c r="G5" s="101"/>
      <c r="H5" s="101"/>
      <c r="I5" s="101"/>
      <c r="J5" s="112"/>
      <c r="K5" s="112"/>
      <c r="L5" s="114"/>
      <c r="M5" s="105"/>
      <c r="N5" s="106"/>
      <c r="O5" s="106"/>
      <c r="P5" s="106"/>
      <c r="Q5" s="106"/>
      <c r="R5" s="107"/>
      <c r="S5" s="99"/>
      <c r="T5" s="99"/>
    </row>
    <row r="6" spans="1:20" s="40" customFormat="1" ht="36.75" customHeight="1">
      <c r="A6" s="117"/>
      <c r="B6" s="95"/>
      <c r="C6" s="94"/>
      <c r="D6" s="120"/>
      <c r="E6" s="109" t="s">
        <v>16</v>
      </c>
      <c r="F6" s="110"/>
      <c r="G6" s="110"/>
      <c r="H6" s="110"/>
      <c r="I6" s="110"/>
      <c r="J6" s="112"/>
      <c r="K6" s="112"/>
      <c r="L6" s="114"/>
      <c r="M6" s="109" t="s">
        <v>10</v>
      </c>
      <c r="N6" s="110"/>
      <c r="O6" s="110"/>
      <c r="P6" s="110"/>
      <c r="Q6" s="110"/>
      <c r="R6" s="111" t="s">
        <v>5</v>
      </c>
      <c r="S6" s="99"/>
      <c r="T6" s="99"/>
    </row>
    <row r="7" spans="1:23" s="40" customFormat="1" ht="156" customHeight="1">
      <c r="A7" s="117"/>
      <c r="B7" s="111" t="s">
        <v>8</v>
      </c>
      <c r="C7" s="94"/>
      <c r="D7" s="120"/>
      <c r="E7" s="44" t="s">
        <v>2</v>
      </c>
      <c r="F7" s="44" t="s">
        <v>1</v>
      </c>
      <c r="G7" s="44" t="s">
        <v>3</v>
      </c>
      <c r="H7" s="44" t="s">
        <v>12</v>
      </c>
      <c r="I7" s="45" t="s">
        <v>13</v>
      </c>
      <c r="J7" s="112"/>
      <c r="K7" s="112"/>
      <c r="L7" s="114"/>
      <c r="M7" s="44" t="s">
        <v>2</v>
      </c>
      <c r="N7" s="44" t="s">
        <v>1</v>
      </c>
      <c r="O7" s="44" t="s">
        <v>3</v>
      </c>
      <c r="P7" s="44" t="s">
        <v>12</v>
      </c>
      <c r="Q7" s="45" t="s">
        <v>13</v>
      </c>
      <c r="R7" s="111"/>
      <c r="S7" s="99"/>
      <c r="T7" s="99"/>
      <c r="U7" s="41"/>
      <c r="V7" s="41"/>
      <c r="W7" s="41"/>
    </row>
    <row r="8" spans="1:23" s="40" customFormat="1" ht="44.25" customHeight="1">
      <c r="A8" s="118"/>
      <c r="B8" s="111"/>
      <c r="C8" s="95"/>
      <c r="D8" s="121"/>
      <c r="E8" s="44" t="s">
        <v>4</v>
      </c>
      <c r="F8" s="44" t="s">
        <v>4</v>
      </c>
      <c r="G8" s="44" t="s">
        <v>4</v>
      </c>
      <c r="H8" s="44" t="s">
        <v>4</v>
      </c>
      <c r="I8" s="45" t="s">
        <v>4</v>
      </c>
      <c r="J8" s="112"/>
      <c r="K8" s="112"/>
      <c r="L8" s="115"/>
      <c r="M8" s="44" t="s">
        <v>11</v>
      </c>
      <c r="N8" s="44" t="s">
        <v>11</v>
      </c>
      <c r="O8" s="44" t="s">
        <v>11</v>
      </c>
      <c r="P8" s="44" t="s">
        <v>11</v>
      </c>
      <c r="Q8" s="44" t="s">
        <v>11</v>
      </c>
      <c r="R8" s="44" t="s">
        <v>11</v>
      </c>
      <c r="S8" s="99"/>
      <c r="T8" s="99"/>
      <c r="U8" s="41"/>
      <c r="V8" s="41"/>
      <c r="W8" s="41"/>
    </row>
    <row r="9" spans="1:21" s="55" customFormat="1" ht="18" customHeight="1">
      <c r="A9" s="46">
        <v>1</v>
      </c>
      <c r="B9" s="47" t="s">
        <v>24</v>
      </c>
      <c r="C9" s="48">
        <v>5</v>
      </c>
      <c r="D9" s="32">
        <v>5629</v>
      </c>
      <c r="E9" s="49">
        <v>158</v>
      </c>
      <c r="F9" s="49"/>
      <c r="G9" s="49"/>
      <c r="H9" s="49"/>
      <c r="I9" s="49"/>
      <c r="J9" s="50">
        <v>17143</v>
      </c>
      <c r="K9" s="51">
        <f>ROUND(D9/J9,3)</f>
        <v>0.328</v>
      </c>
      <c r="L9" s="50">
        <f>D9</f>
        <v>5629</v>
      </c>
      <c r="M9" s="52">
        <f>ROUND(E9*L9/1000/12*4,1)</f>
        <v>296.5</v>
      </c>
      <c r="N9" s="52">
        <f>ROUND(F9*L9/1000/12*4,1)</f>
        <v>0</v>
      </c>
      <c r="O9" s="52">
        <f>ROUND(G9*L9/1000/12*4,1)</f>
        <v>0</v>
      </c>
      <c r="P9" s="52">
        <f>ROUND(H9*L9/1000/12*4,1)</f>
        <v>0</v>
      </c>
      <c r="Q9" s="52">
        <f>ROUND(I9*L9/100/12*4,1)</f>
        <v>0</v>
      </c>
      <c r="R9" s="52">
        <f aca="true" t="shared" si="0" ref="R9:R45">SUM(M9:Q9)</f>
        <v>296.5</v>
      </c>
      <c r="S9" s="53"/>
      <c r="T9" s="53"/>
      <c r="U9" s="54"/>
    </row>
    <row r="10" spans="1:21" s="55" customFormat="1" ht="15.75">
      <c r="A10" s="56">
        <v>2</v>
      </c>
      <c r="B10" s="47" t="s">
        <v>25</v>
      </c>
      <c r="C10" s="48">
        <v>5</v>
      </c>
      <c r="D10" s="32">
        <v>7378</v>
      </c>
      <c r="E10" s="30">
        <v>288</v>
      </c>
      <c r="F10" s="30">
        <v>4</v>
      </c>
      <c r="G10" s="30"/>
      <c r="H10" s="30"/>
      <c r="I10" s="30"/>
      <c r="J10" s="50">
        <v>17143</v>
      </c>
      <c r="K10" s="51">
        <f aca="true" t="shared" si="1" ref="K10:K45">ROUND(D10/J10,3)</f>
        <v>0.43</v>
      </c>
      <c r="L10" s="50">
        <f aca="true" t="shared" si="2" ref="L10:L45">D10</f>
        <v>7378</v>
      </c>
      <c r="M10" s="52">
        <f aca="true" t="shared" si="3" ref="M10:M45">ROUND(E10*L10/1000/12*4,1)</f>
        <v>708.3</v>
      </c>
      <c r="N10" s="52">
        <f aca="true" t="shared" si="4" ref="N10:N45">ROUND(F10*L10/1000/12*4,1)</f>
        <v>9.8</v>
      </c>
      <c r="O10" s="52">
        <f aca="true" t="shared" si="5" ref="O10:O45">ROUND(G10*L10/1000/12*4,1)</f>
        <v>0</v>
      </c>
      <c r="P10" s="52">
        <f aca="true" t="shared" si="6" ref="P10:P45">ROUND(H10*L10/1000/12*4,1)</f>
        <v>0</v>
      </c>
      <c r="Q10" s="52">
        <f aca="true" t="shared" si="7" ref="Q10:Q45">ROUND(I10*L10/100/12*4,1)</f>
        <v>0</v>
      </c>
      <c r="R10" s="52">
        <f t="shared" si="0"/>
        <v>718.0999999999999</v>
      </c>
      <c r="S10" s="53"/>
      <c r="T10" s="53"/>
      <c r="U10" s="54"/>
    </row>
    <row r="11" spans="1:21" s="55" customFormat="1" ht="15.75">
      <c r="A11" s="56">
        <v>3</v>
      </c>
      <c r="B11" s="47" t="s">
        <v>26</v>
      </c>
      <c r="C11" s="48">
        <v>5</v>
      </c>
      <c r="D11" s="32">
        <v>4704</v>
      </c>
      <c r="E11" s="30">
        <v>211</v>
      </c>
      <c r="F11" s="30"/>
      <c r="G11" s="30"/>
      <c r="H11" s="30"/>
      <c r="I11" s="30"/>
      <c r="J11" s="50">
        <v>17143</v>
      </c>
      <c r="K11" s="51">
        <f t="shared" si="1"/>
        <v>0.274</v>
      </c>
      <c r="L11" s="50">
        <f t="shared" si="2"/>
        <v>4704</v>
      </c>
      <c r="M11" s="52">
        <f t="shared" si="3"/>
        <v>330.8</v>
      </c>
      <c r="N11" s="52">
        <f t="shared" si="4"/>
        <v>0</v>
      </c>
      <c r="O11" s="52">
        <f t="shared" si="5"/>
        <v>0</v>
      </c>
      <c r="P11" s="52">
        <f t="shared" si="6"/>
        <v>0</v>
      </c>
      <c r="Q11" s="52">
        <f t="shared" si="7"/>
        <v>0</v>
      </c>
      <c r="R11" s="52">
        <f t="shared" si="0"/>
        <v>330.8</v>
      </c>
      <c r="S11" s="53"/>
      <c r="T11" s="53"/>
      <c r="U11" s="54"/>
    </row>
    <row r="12" spans="1:21" s="55" customFormat="1" ht="15.75">
      <c r="A12" s="56">
        <v>4</v>
      </c>
      <c r="B12" s="47" t="s">
        <v>27</v>
      </c>
      <c r="C12" s="48">
        <v>5</v>
      </c>
      <c r="D12" s="32">
        <v>9430</v>
      </c>
      <c r="E12" s="31">
        <v>119</v>
      </c>
      <c r="F12" s="31"/>
      <c r="G12" s="31"/>
      <c r="H12" s="31"/>
      <c r="I12" s="31"/>
      <c r="J12" s="50">
        <v>17143</v>
      </c>
      <c r="K12" s="51">
        <f t="shared" si="1"/>
        <v>0.55</v>
      </c>
      <c r="L12" s="50">
        <f t="shared" si="2"/>
        <v>9430</v>
      </c>
      <c r="M12" s="52">
        <f t="shared" si="3"/>
        <v>374.1</v>
      </c>
      <c r="N12" s="52">
        <f t="shared" si="4"/>
        <v>0</v>
      </c>
      <c r="O12" s="52">
        <f t="shared" si="5"/>
        <v>0</v>
      </c>
      <c r="P12" s="52">
        <f t="shared" si="6"/>
        <v>0</v>
      </c>
      <c r="Q12" s="52">
        <f t="shared" si="7"/>
        <v>0</v>
      </c>
      <c r="R12" s="52">
        <f t="shared" si="0"/>
        <v>374.1</v>
      </c>
      <c r="S12" s="53"/>
      <c r="T12" s="53"/>
      <c r="U12" s="54"/>
    </row>
    <row r="13" spans="1:21" s="55" customFormat="1" ht="15.75">
      <c r="A13" s="56">
        <v>5</v>
      </c>
      <c r="B13" s="47" t="s">
        <v>28</v>
      </c>
      <c r="C13" s="48">
        <v>5</v>
      </c>
      <c r="D13" s="32">
        <v>14809</v>
      </c>
      <c r="E13" s="30">
        <v>41</v>
      </c>
      <c r="F13" s="30"/>
      <c r="G13" s="30"/>
      <c r="H13" s="30"/>
      <c r="I13" s="30"/>
      <c r="J13" s="50">
        <v>17143</v>
      </c>
      <c r="K13" s="51">
        <f t="shared" si="1"/>
        <v>0.864</v>
      </c>
      <c r="L13" s="50">
        <f t="shared" si="2"/>
        <v>14809</v>
      </c>
      <c r="M13" s="52">
        <f t="shared" si="3"/>
        <v>202.4</v>
      </c>
      <c r="N13" s="52">
        <f t="shared" si="4"/>
        <v>0</v>
      </c>
      <c r="O13" s="52">
        <f t="shared" si="5"/>
        <v>0</v>
      </c>
      <c r="P13" s="52">
        <f t="shared" si="6"/>
        <v>0</v>
      </c>
      <c r="Q13" s="52">
        <f t="shared" si="7"/>
        <v>0</v>
      </c>
      <c r="R13" s="52">
        <f t="shared" si="0"/>
        <v>202.4</v>
      </c>
      <c r="S13" s="53"/>
      <c r="T13" s="53"/>
      <c r="U13" s="54"/>
    </row>
    <row r="14" spans="1:21" s="55" customFormat="1" ht="15.75">
      <c r="A14" s="56">
        <v>6</v>
      </c>
      <c r="B14" s="47" t="s">
        <v>29</v>
      </c>
      <c r="C14" s="48">
        <v>5</v>
      </c>
      <c r="D14" s="32">
        <v>4799</v>
      </c>
      <c r="E14" s="30">
        <v>267</v>
      </c>
      <c r="F14" s="30"/>
      <c r="G14" s="30"/>
      <c r="H14" s="30"/>
      <c r="I14" s="30"/>
      <c r="J14" s="50">
        <v>17143</v>
      </c>
      <c r="K14" s="51">
        <f t="shared" si="1"/>
        <v>0.28</v>
      </c>
      <c r="L14" s="50">
        <f t="shared" si="2"/>
        <v>4799</v>
      </c>
      <c r="M14" s="52">
        <f t="shared" si="3"/>
        <v>427.1</v>
      </c>
      <c r="N14" s="52">
        <f t="shared" si="4"/>
        <v>0</v>
      </c>
      <c r="O14" s="52">
        <f t="shared" si="5"/>
        <v>0</v>
      </c>
      <c r="P14" s="52">
        <f t="shared" si="6"/>
        <v>0</v>
      </c>
      <c r="Q14" s="52">
        <f t="shared" si="7"/>
        <v>0</v>
      </c>
      <c r="R14" s="52">
        <f t="shared" si="0"/>
        <v>427.1</v>
      </c>
      <c r="S14" s="53"/>
      <c r="T14" s="53"/>
      <c r="U14" s="54"/>
    </row>
    <row r="15" spans="1:21" s="55" customFormat="1" ht="15.75" customHeight="1">
      <c r="A15" s="56">
        <v>7</v>
      </c>
      <c r="B15" s="47" t="s">
        <v>30</v>
      </c>
      <c r="C15" s="48">
        <v>5</v>
      </c>
      <c r="D15" s="32">
        <v>4122</v>
      </c>
      <c r="E15" s="30">
        <v>343</v>
      </c>
      <c r="F15" s="30"/>
      <c r="G15" s="30"/>
      <c r="H15" s="30"/>
      <c r="I15" s="30"/>
      <c r="J15" s="50">
        <v>17143</v>
      </c>
      <c r="K15" s="51">
        <f t="shared" si="1"/>
        <v>0.24</v>
      </c>
      <c r="L15" s="50">
        <f t="shared" si="2"/>
        <v>4122</v>
      </c>
      <c r="M15" s="52">
        <f t="shared" si="3"/>
        <v>471.3</v>
      </c>
      <c r="N15" s="52">
        <f t="shared" si="4"/>
        <v>0</v>
      </c>
      <c r="O15" s="52">
        <f t="shared" si="5"/>
        <v>0</v>
      </c>
      <c r="P15" s="52">
        <f t="shared" si="6"/>
        <v>0</v>
      </c>
      <c r="Q15" s="52">
        <f t="shared" si="7"/>
        <v>0</v>
      </c>
      <c r="R15" s="52">
        <f t="shared" si="0"/>
        <v>471.3</v>
      </c>
      <c r="S15" s="53"/>
      <c r="T15" s="53"/>
      <c r="U15" s="54"/>
    </row>
    <row r="16" spans="1:21" s="57" customFormat="1" ht="15.75">
      <c r="A16" s="56">
        <v>8</v>
      </c>
      <c r="B16" s="47" t="s">
        <v>31</v>
      </c>
      <c r="C16" s="48">
        <v>5</v>
      </c>
      <c r="D16" s="32">
        <v>5512</v>
      </c>
      <c r="E16" s="30">
        <v>329</v>
      </c>
      <c r="F16" s="30">
        <v>2</v>
      </c>
      <c r="G16" s="30"/>
      <c r="H16" s="30"/>
      <c r="I16" s="30"/>
      <c r="J16" s="50">
        <v>17143</v>
      </c>
      <c r="K16" s="51">
        <f t="shared" si="1"/>
        <v>0.322</v>
      </c>
      <c r="L16" s="50">
        <f t="shared" si="2"/>
        <v>5512</v>
      </c>
      <c r="M16" s="52">
        <f t="shared" si="3"/>
        <v>604.5</v>
      </c>
      <c r="N16" s="52">
        <f t="shared" si="4"/>
        <v>3.7</v>
      </c>
      <c r="O16" s="52">
        <f t="shared" si="5"/>
        <v>0</v>
      </c>
      <c r="P16" s="52">
        <f t="shared" si="6"/>
        <v>0</v>
      </c>
      <c r="Q16" s="52">
        <f t="shared" si="7"/>
        <v>0</v>
      </c>
      <c r="R16" s="52">
        <f t="shared" si="0"/>
        <v>608.2</v>
      </c>
      <c r="S16" s="53"/>
      <c r="T16" s="53"/>
      <c r="U16" s="54"/>
    </row>
    <row r="17" spans="1:21" s="55" customFormat="1" ht="15.75">
      <c r="A17" s="56">
        <v>9</v>
      </c>
      <c r="B17" s="47" t="s">
        <v>32</v>
      </c>
      <c r="C17" s="48">
        <v>5</v>
      </c>
      <c r="D17" s="32">
        <v>32164</v>
      </c>
      <c r="E17" s="30">
        <v>11</v>
      </c>
      <c r="F17" s="30"/>
      <c r="G17" s="30"/>
      <c r="H17" s="30"/>
      <c r="I17" s="30"/>
      <c r="J17" s="50">
        <v>17143</v>
      </c>
      <c r="K17" s="51">
        <f t="shared" si="1"/>
        <v>1.876</v>
      </c>
      <c r="L17" s="50">
        <f t="shared" si="2"/>
        <v>32164</v>
      </c>
      <c r="M17" s="52">
        <f t="shared" si="3"/>
        <v>117.9</v>
      </c>
      <c r="N17" s="52">
        <f t="shared" si="4"/>
        <v>0</v>
      </c>
      <c r="O17" s="52">
        <f t="shared" si="5"/>
        <v>0</v>
      </c>
      <c r="P17" s="52">
        <f t="shared" si="6"/>
        <v>0</v>
      </c>
      <c r="Q17" s="52">
        <f t="shared" si="7"/>
        <v>0</v>
      </c>
      <c r="R17" s="52">
        <f t="shared" si="0"/>
        <v>117.9</v>
      </c>
      <c r="S17" s="53"/>
      <c r="T17" s="53"/>
      <c r="U17" s="54"/>
    </row>
    <row r="18" spans="1:21" s="55" customFormat="1" ht="15.75">
      <c r="A18" s="56">
        <v>10</v>
      </c>
      <c r="B18" s="58" t="s">
        <v>33</v>
      </c>
      <c r="C18" s="48">
        <v>5</v>
      </c>
      <c r="D18" s="32">
        <v>12224</v>
      </c>
      <c r="E18" s="30">
        <v>63</v>
      </c>
      <c r="F18" s="30"/>
      <c r="G18" s="30"/>
      <c r="H18" s="30"/>
      <c r="I18" s="30"/>
      <c r="J18" s="50">
        <v>17143</v>
      </c>
      <c r="K18" s="51">
        <f t="shared" si="1"/>
        <v>0.713</v>
      </c>
      <c r="L18" s="50">
        <f t="shared" si="2"/>
        <v>12224</v>
      </c>
      <c r="M18" s="52">
        <f t="shared" si="3"/>
        <v>256.7</v>
      </c>
      <c r="N18" s="52">
        <f t="shared" si="4"/>
        <v>0</v>
      </c>
      <c r="O18" s="52">
        <f t="shared" si="5"/>
        <v>0</v>
      </c>
      <c r="P18" s="52">
        <f t="shared" si="6"/>
        <v>0</v>
      </c>
      <c r="Q18" s="52">
        <f t="shared" si="7"/>
        <v>0</v>
      </c>
      <c r="R18" s="52">
        <f t="shared" si="0"/>
        <v>256.7</v>
      </c>
      <c r="S18" s="53"/>
      <c r="T18" s="53"/>
      <c r="U18" s="54"/>
    </row>
    <row r="19" spans="1:21" s="55" customFormat="1" ht="15.75">
      <c r="A19" s="56">
        <v>11</v>
      </c>
      <c r="B19" s="58" t="s">
        <v>34</v>
      </c>
      <c r="C19" s="48">
        <v>5</v>
      </c>
      <c r="D19" s="32">
        <v>17808</v>
      </c>
      <c r="E19" s="30">
        <v>62</v>
      </c>
      <c r="F19" s="30"/>
      <c r="G19" s="30"/>
      <c r="H19" s="30"/>
      <c r="I19" s="30"/>
      <c r="J19" s="50">
        <v>17143</v>
      </c>
      <c r="K19" s="51">
        <f t="shared" si="1"/>
        <v>1.039</v>
      </c>
      <c r="L19" s="50">
        <f t="shared" si="2"/>
        <v>17808</v>
      </c>
      <c r="M19" s="52">
        <f t="shared" si="3"/>
        <v>368</v>
      </c>
      <c r="N19" s="52">
        <f t="shared" si="4"/>
        <v>0</v>
      </c>
      <c r="O19" s="52">
        <f t="shared" si="5"/>
        <v>0</v>
      </c>
      <c r="P19" s="52">
        <f t="shared" si="6"/>
        <v>0</v>
      </c>
      <c r="Q19" s="52">
        <f t="shared" si="7"/>
        <v>0</v>
      </c>
      <c r="R19" s="52">
        <f t="shared" si="0"/>
        <v>368</v>
      </c>
      <c r="S19" s="53"/>
      <c r="T19" s="53"/>
      <c r="U19" s="54"/>
    </row>
    <row r="20" spans="1:21" s="55" customFormat="1" ht="15.75">
      <c r="A20" s="56">
        <v>12</v>
      </c>
      <c r="B20" s="58" t="s">
        <v>35</v>
      </c>
      <c r="C20" s="48">
        <v>5</v>
      </c>
      <c r="D20" s="32">
        <v>14500</v>
      </c>
      <c r="E20" s="30">
        <v>88</v>
      </c>
      <c r="F20" s="30">
        <v>1</v>
      </c>
      <c r="G20" s="30"/>
      <c r="H20" s="30"/>
      <c r="I20" s="30"/>
      <c r="J20" s="50">
        <v>17143</v>
      </c>
      <c r="K20" s="51">
        <f t="shared" si="1"/>
        <v>0.846</v>
      </c>
      <c r="L20" s="50">
        <f t="shared" si="2"/>
        <v>14500</v>
      </c>
      <c r="M20" s="52">
        <f t="shared" si="3"/>
        <v>425.3</v>
      </c>
      <c r="N20" s="52">
        <f t="shared" si="4"/>
        <v>4.8</v>
      </c>
      <c r="O20" s="52">
        <f t="shared" si="5"/>
        <v>0</v>
      </c>
      <c r="P20" s="52">
        <f t="shared" si="6"/>
        <v>0</v>
      </c>
      <c r="Q20" s="52">
        <f t="shared" si="7"/>
        <v>0</v>
      </c>
      <c r="R20" s="52">
        <f t="shared" si="0"/>
        <v>430.1</v>
      </c>
      <c r="S20" s="53"/>
      <c r="T20" s="53"/>
      <c r="U20" s="54"/>
    </row>
    <row r="21" spans="1:21" s="55" customFormat="1" ht="15.75">
      <c r="A21" s="56">
        <v>13</v>
      </c>
      <c r="B21" s="58" t="s">
        <v>36</v>
      </c>
      <c r="C21" s="48">
        <v>5</v>
      </c>
      <c r="D21" s="32">
        <v>6342</v>
      </c>
      <c r="E21" s="30">
        <v>258</v>
      </c>
      <c r="F21" s="30"/>
      <c r="G21" s="30"/>
      <c r="H21" s="30"/>
      <c r="I21" s="30"/>
      <c r="J21" s="50">
        <v>17143</v>
      </c>
      <c r="K21" s="51">
        <f t="shared" si="1"/>
        <v>0.37</v>
      </c>
      <c r="L21" s="50">
        <f t="shared" si="2"/>
        <v>6342</v>
      </c>
      <c r="M21" s="52">
        <f t="shared" si="3"/>
        <v>545.4</v>
      </c>
      <c r="N21" s="52">
        <f t="shared" si="4"/>
        <v>0</v>
      </c>
      <c r="O21" s="52">
        <f t="shared" si="5"/>
        <v>0</v>
      </c>
      <c r="P21" s="52">
        <f t="shared" si="6"/>
        <v>0</v>
      </c>
      <c r="Q21" s="52">
        <f t="shared" si="7"/>
        <v>0</v>
      </c>
      <c r="R21" s="52">
        <f t="shared" si="0"/>
        <v>545.4</v>
      </c>
      <c r="S21" s="53"/>
      <c r="T21" s="53"/>
      <c r="U21" s="54"/>
    </row>
    <row r="22" spans="1:21" s="55" customFormat="1" ht="19.5" customHeight="1">
      <c r="A22" s="56">
        <v>14</v>
      </c>
      <c r="B22" s="58" t="s">
        <v>37</v>
      </c>
      <c r="C22" s="48">
        <v>5</v>
      </c>
      <c r="D22" s="32">
        <v>42996</v>
      </c>
      <c r="E22" s="30">
        <v>30</v>
      </c>
      <c r="F22" s="30"/>
      <c r="G22" s="30"/>
      <c r="H22" s="30"/>
      <c r="I22" s="30"/>
      <c r="J22" s="50">
        <v>17143</v>
      </c>
      <c r="K22" s="51">
        <f t="shared" si="1"/>
        <v>2.508</v>
      </c>
      <c r="L22" s="50">
        <f t="shared" si="2"/>
        <v>42996</v>
      </c>
      <c r="M22" s="52">
        <f t="shared" si="3"/>
        <v>430</v>
      </c>
      <c r="N22" s="52">
        <f t="shared" si="4"/>
        <v>0</v>
      </c>
      <c r="O22" s="52">
        <f t="shared" si="5"/>
        <v>0</v>
      </c>
      <c r="P22" s="52">
        <f t="shared" si="6"/>
        <v>0</v>
      </c>
      <c r="Q22" s="52">
        <f t="shared" si="7"/>
        <v>0</v>
      </c>
      <c r="R22" s="52">
        <f t="shared" si="0"/>
        <v>430</v>
      </c>
      <c r="S22" s="53"/>
      <c r="T22" s="53"/>
      <c r="U22" s="54"/>
    </row>
    <row r="23" spans="1:21" s="55" customFormat="1" ht="15.75">
      <c r="A23" s="56">
        <v>15</v>
      </c>
      <c r="B23" s="58" t="s">
        <v>38</v>
      </c>
      <c r="C23" s="48">
        <v>5</v>
      </c>
      <c r="D23" s="32">
        <v>10327</v>
      </c>
      <c r="E23" s="30">
        <v>163</v>
      </c>
      <c r="F23" s="30"/>
      <c r="G23" s="30"/>
      <c r="H23" s="30">
        <v>1</v>
      </c>
      <c r="I23" s="30"/>
      <c r="J23" s="50">
        <v>17143</v>
      </c>
      <c r="K23" s="51">
        <f t="shared" si="1"/>
        <v>0.602</v>
      </c>
      <c r="L23" s="50">
        <f t="shared" si="2"/>
        <v>10327</v>
      </c>
      <c r="M23" s="52">
        <f t="shared" si="3"/>
        <v>561.1</v>
      </c>
      <c r="N23" s="52">
        <f t="shared" si="4"/>
        <v>0</v>
      </c>
      <c r="O23" s="52">
        <f t="shared" si="5"/>
        <v>0</v>
      </c>
      <c r="P23" s="52">
        <f t="shared" si="6"/>
        <v>3.4</v>
      </c>
      <c r="Q23" s="52">
        <f t="shared" si="7"/>
        <v>0</v>
      </c>
      <c r="R23" s="52">
        <f t="shared" si="0"/>
        <v>564.5</v>
      </c>
      <c r="S23" s="53"/>
      <c r="T23" s="53"/>
      <c r="U23" s="54"/>
    </row>
    <row r="24" spans="1:21" s="55" customFormat="1" ht="15.75" customHeight="1">
      <c r="A24" s="56">
        <v>16</v>
      </c>
      <c r="B24" s="58" t="s">
        <v>39</v>
      </c>
      <c r="C24" s="48">
        <v>5</v>
      </c>
      <c r="D24" s="32">
        <v>18744</v>
      </c>
      <c r="E24" s="30">
        <v>53</v>
      </c>
      <c r="F24" s="30"/>
      <c r="G24" s="30"/>
      <c r="H24" s="30"/>
      <c r="I24" s="30"/>
      <c r="J24" s="50">
        <v>17143</v>
      </c>
      <c r="K24" s="51">
        <f t="shared" si="1"/>
        <v>1.093</v>
      </c>
      <c r="L24" s="50">
        <f t="shared" si="2"/>
        <v>18744</v>
      </c>
      <c r="M24" s="52">
        <f t="shared" si="3"/>
        <v>331.1</v>
      </c>
      <c r="N24" s="52">
        <f t="shared" si="4"/>
        <v>0</v>
      </c>
      <c r="O24" s="52">
        <f t="shared" si="5"/>
        <v>0</v>
      </c>
      <c r="P24" s="52">
        <f t="shared" si="6"/>
        <v>0</v>
      </c>
      <c r="Q24" s="52">
        <f t="shared" si="7"/>
        <v>0</v>
      </c>
      <c r="R24" s="52">
        <f t="shared" si="0"/>
        <v>331.1</v>
      </c>
      <c r="S24" s="53"/>
      <c r="T24" s="53"/>
      <c r="U24" s="54"/>
    </row>
    <row r="25" spans="1:21" s="55" customFormat="1" ht="15.75">
      <c r="A25" s="56">
        <v>17</v>
      </c>
      <c r="B25" s="58" t="s">
        <v>40</v>
      </c>
      <c r="C25" s="48">
        <v>5</v>
      </c>
      <c r="D25" s="32">
        <v>13792</v>
      </c>
      <c r="E25" s="30">
        <v>27</v>
      </c>
      <c r="F25" s="30"/>
      <c r="G25" s="30"/>
      <c r="H25" s="30"/>
      <c r="I25" s="30"/>
      <c r="J25" s="50">
        <v>17143</v>
      </c>
      <c r="K25" s="51">
        <f t="shared" si="1"/>
        <v>0.805</v>
      </c>
      <c r="L25" s="50">
        <f t="shared" si="2"/>
        <v>13792</v>
      </c>
      <c r="M25" s="52">
        <f t="shared" si="3"/>
        <v>124.1</v>
      </c>
      <c r="N25" s="52">
        <f t="shared" si="4"/>
        <v>0</v>
      </c>
      <c r="O25" s="52">
        <f t="shared" si="5"/>
        <v>0</v>
      </c>
      <c r="P25" s="52">
        <f t="shared" si="6"/>
        <v>0</v>
      </c>
      <c r="Q25" s="52">
        <f t="shared" si="7"/>
        <v>0</v>
      </c>
      <c r="R25" s="52">
        <f t="shared" si="0"/>
        <v>124.1</v>
      </c>
      <c r="S25" s="53"/>
      <c r="T25" s="53"/>
      <c r="U25" s="54"/>
    </row>
    <row r="26" spans="1:21" s="55" customFormat="1" ht="15.75">
      <c r="A26" s="56">
        <v>18</v>
      </c>
      <c r="B26" s="58" t="s">
        <v>41</v>
      </c>
      <c r="C26" s="48">
        <v>5</v>
      </c>
      <c r="D26" s="32">
        <v>5937</v>
      </c>
      <c r="E26" s="30">
        <v>343</v>
      </c>
      <c r="F26" s="30"/>
      <c r="G26" s="30"/>
      <c r="H26" s="30"/>
      <c r="I26" s="30"/>
      <c r="J26" s="50">
        <v>17143</v>
      </c>
      <c r="K26" s="51">
        <f t="shared" si="1"/>
        <v>0.346</v>
      </c>
      <c r="L26" s="50">
        <f t="shared" si="2"/>
        <v>5937</v>
      </c>
      <c r="M26" s="52">
        <f t="shared" si="3"/>
        <v>678.8</v>
      </c>
      <c r="N26" s="52">
        <f t="shared" si="4"/>
        <v>0</v>
      </c>
      <c r="O26" s="52">
        <f t="shared" si="5"/>
        <v>0</v>
      </c>
      <c r="P26" s="52">
        <f t="shared" si="6"/>
        <v>0</v>
      </c>
      <c r="Q26" s="52">
        <f t="shared" si="7"/>
        <v>0</v>
      </c>
      <c r="R26" s="52">
        <f t="shared" si="0"/>
        <v>678.8</v>
      </c>
      <c r="S26" s="53"/>
      <c r="T26" s="53"/>
      <c r="U26" s="54"/>
    </row>
    <row r="27" spans="1:21" s="55" customFormat="1" ht="31.5">
      <c r="A27" s="56">
        <v>19</v>
      </c>
      <c r="B27" s="58" t="s">
        <v>42</v>
      </c>
      <c r="C27" s="48">
        <v>5</v>
      </c>
      <c r="D27" s="32">
        <v>15196</v>
      </c>
      <c r="E27" s="30">
        <v>26</v>
      </c>
      <c r="F27" s="30">
        <v>1</v>
      </c>
      <c r="G27" s="30"/>
      <c r="H27" s="30"/>
      <c r="I27" s="30"/>
      <c r="J27" s="50">
        <v>17143</v>
      </c>
      <c r="K27" s="51">
        <f t="shared" si="1"/>
        <v>0.886</v>
      </c>
      <c r="L27" s="50">
        <f t="shared" si="2"/>
        <v>15196</v>
      </c>
      <c r="M27" s="52">
        <f t="shared" si="3"/>
        <v>131.7</v>
      </c>
      <c r="N27" s="52">
        <f t="shared" si="4"/>
        <v>5.1</v>
      </c>
      <c r="O27" s="52">
        <f t="shared" si="5"/>
        <v>0</v>
      </c>
      <c r="P27" s="52">
        <f t="shared" si="6"/>
        <v>0</v>
      </c>
      <c r="Q27" s="52">
        <f t="shared" si="7"/>
        <v>0</v>
      </c>
      <c r="R27" s="52">
        <f t="shared" si="0"/>
        <v>136.79999999999998</v>
      </c>
      <c r="S27" s="53"/>
      <c r="T27" s="53"/>
      <c r="U27" s="54"/>
    </row>
    <row r="28" spans="1:21" s="55" customFormat="1" ht="15" customHeight="1">
      <c r="A28" s="56">
        <v>20</v>
      </c>
      <c r="B28" s="58" t="s">
        <v>43</v>
      </c>
      <c r="C28" s="48">
        <v>5</v>
      </c>
      <c r="D28" s="32">
        <v>10534</v>
      </c>
      <c r="E28" s="30">
        <v>134</v>
      </c>
      <c r="F28" s="30"/>
      <c r="G28" s="30"/>
      <c r="H28" s="30"/>
      <c r="I28" s="30"/>
      <c r="J28" s="50">
        <v>17143</v>
      </c>
      <c r="K28" s="51">
        <f t="shared" si="1"/>
        <v>0.614</v>
      </c>
      <c r="L28" s="50">
        <f t="shared" si="2"/>
        <v>10534</v>
      </c>
      <c r="M28" s="52">
        <f t="shared" si="3"/>
        <v>470.5</v>
      </c>
      <c r="N28" s="52">
        <f t="shared" si="4"/>
        <v>0</v>
      </c>
      <c r="O28" s="52">
        <f t="shared" si="5"/>
        <v>0</v>
      </c>
      <c r="P28" s="52">
        <f t="shared" si="6"/>
        <v>0</v>
      </c>
      <c r="Q28" s="52">
        <f t="shared" si="7"/>
        <v>0</v>
      </c>
      <c r="R28" s="52">
        <f t="shared" si="0"/>
        <v>470.5</v>
      </c>
      <c r="S28" s="53"/>
      <c r="T28" s="53"/>
      <c r="U28" s="54"/>
    </row>
    <row r="29" spans="1:21" s="55" customFormat="1" ht="18.75" customHeight="1">
      <c r="A29" s="56">
        <v>21</v>
      </c>
      <c r="B29" s="58" t="s">
        <v>44</v>
      </c>
      <c r="C29" s="48">
        <v>5</v>
      </c>
      <c r="D29" s="32">
        <v>25243</v>
      </c>
      <c r="E29" s="30">
        <v>32</v>
      </c>
      <c r="F29" s="30"/>
      <c r="G29" s="30"/>
      <c r="H29" s="30"/>
      <c r="I29" s="30"/>
      <c r="J29" s="50">
        <v>17143</v>
      </c>
      <c r="K29" s="51">
        <f t="shared" si="1"/>
        <v>1.472</v>
      </c>
      <c r="L29" s="50">
        <f t="shared" si="2"/>
        <v>25243</v>
      </c>
      <c r="M29" s="52">
        <f t="shared" si="3"/>
        <v>269.3</v>
      </c>
      <c r="N29" s="52">
        <f t="shared" si="4"/>
        <v>0</v>
      </c>
      <c r="O29" s="52">
        <f t="shared" si="5"/>
        <v>0</v>
      </c>
      <c r="P29" s="52">
        <f t="shared" si="6"/>
        <v>0</v>
      </c>
      <c r="Q29" s="52">
        <f t="shared" si="7"/>
        <v>0</v>
      </c>
      <c r="R29" s="52">
        <f t="shared" si="0"/>
        <v>269.3</v>
      </c>
      <c r="S29" s="53"/>
      <c r="T29" s="53"/>
      <c r="U29" s="54"/>
    </row>
    <row r="30" spans="1:21" s="55" customFormat="1" ht="15.75">
      <c r="A30" s="56">
        <v>22</v>
      </c>
      <c r="B30" s="58" t="s">
        <v>45</v>
      </c>
      <c r="C30" s="48">
        <v>5</v>
      </c>
      <c r="D30" s="32">
        <v>44680</v>
      </c>
      <c r="E30" s="30">
        <v>17</v>
      </c>
      <c r="F30" s="30"/>
      <c r="G30" s="30"/>
      <c r="H30" s="30"/>
      <c r="I30" s="30"/>
      <c r="J30" s="50">
        <v>17143</v>
      </c>
      <c r="K30" s="51">
        <f t="shared" si="1"/>
        <v>2.606</v>
      </c>
      <c r="L30" s="50">
        <f t="shared" si="2"/>
        <v>44680</v>
      </c>
      <c r="M30" s="52">
        <f t="shared" si="3"/>
        <v>253.2</v>
      </c>
      <c r="N30" s="52">
        <f t="shared" si="4"/>
        <v>0</v>
      </c>
      <c r="O30" s="52">
        <f t="shared" si="5"/>
        <v>0</v>
      </c>
      <c r="P30" s="52">
        <f t="shared" si="6"/>
        <v>0</v>
      </c>
      <c r="Q30" s="52">
        <f t="shared" si="7"/>
        <v>0</v>
      </c>
      <c r="R30" s="52">
        <f t="shared" si="0"/>
        <v>253.2</v>
      </c>
      <c r="S30" s="53"/>
      <c r="T30" s="53"/>
      <c r="U30" s="54"/>
    </row>
    <row r="31" spans="1:21" s="55" customFormat="1" ht="15.75">
      <c r="A31" s="56">
        <v>23</v>
      </c>
      <c r="B31" s="58" t="s">
        <v>46</v>
      </c>
      <c r="C31" s="48">
        <v>5</v>
      </c>
      <c r="D31" s="32">
        <v>72968</v>
      </c>
      <c r="E31" s="30">
        <v>17</v>
      </c>
      <c r="F31" s="30"/>
      <c r="G31" s="30"/>
      <c r="H31" s="30"/>
      <c r="I31" s="30"/>
      <c r="J31" s="50">
        <v>17143</v>
      </c>
      <c r="K31" s="51">
        <f t="shared" si="1"/>
        <v>4.256</v>
      </c>
      <c r="L31" s="50">
        <f t="shared" si="2"/>
        <v>72968</v>
      </c>
      <c r="M31" s="52">
        <f t="shared" si="3"/>
        <v>413.5</v>
      </c>
      <c r="N31" s="52">
        <f t="shared" si="4"/>
        <v>0</v>
      </c>
      <c r="O31" s="52">
        <f t="shared" si="5"/>
        <v>0</v>
      </c>
      <c r="P31" s="52">
        <f t="shared" si="6"/>
        <v>0</v>
      </c>
      <c r="Q31" s="52">
        <f t="shared" si="7"/>
        <v>0</v>
      </c>
      <c r="R31" s="52">
        <f t="shared" si="0"/>
        <v>413.5</v>
      </c>
      <c r="S31" s="53"/>
      <c r="T31" s="53"/>
      <c r="U31" s="54"/>
    </row>
    <row r="32" spans="1:21" s="55" customFormat="1" ht="18" customHeight="1">
      <c r="A32" s="56">
        <v>24</v>
      </c>
      <c r="B32" s="58" t="s">
        <v>47</v>
      </c>
      <c r="C32" s="48">
        <v>5</v>
      </c>
      <c r="D32" s="32">
        <v>24131</v>
      </c>
      <c r="E32" s="30">
        <v>35</v>
      </c>
      <c r="F32" s="30"/>
      <c r="G32" s="30"/>
      <c r="H32" s="30"/>
      <c r="I32" s="30"/>
      <c r="J32" s="50">
        <v>17143</v>
      </c>
      <c r="K32" s="51">
        <f t="shared" si="1"/>
        <v>1.408</v>
      </c>
      <c r="L32" s="50">
        <f t="shared" si="2"/>
        <v>24131</v>
      </c>
      <c r="M32" s="52">
        <f t="shared" si="3"/>
        <v>281.5</v>
      </c>
      <c r="N32" s="52">
        <f t="shared" si="4"/>
        <v>0</v>
      </c>
      <c r="O32" s="52">
        <f t="shared" si="5"/>
        <v>0</v>
      </c>
      <c r="P32" s="52">
        <f t="shared" si="6"/>
        <v>0</v>
      </c>
      <c r="Q32" s="52">
        <f t="shared" si="7"/>
        <v>0</v>
      </c>
      <c r="R32" s="52">
        <f t="shared" si="0"/>
        <v>281.5</v>
      </c>
      <c r="S32" s="53"/>
      <c r="T32" s="53"/>
      <c r="U32" s="54"/>
    </row>
    <row r="33" spans="1:21" s="55" customFormat="1" ht="15.75" customHeight="1">
      <c r="A33" s="56">
        <v>25</v>
      </c>
      <c r="B33" s="58" t="s">
        <v>48</v>
      </c>
      <c r="C33" s="48">
        <v>5</v>
      </c>
      <c r="D33" s="32">
        <v>22613</v>
      </c>
      <c r="E33" s="30">
        <v>29</v>
      </c>
      <c r="F33" s="30"/>
      <c r="G33" s="30"/>
      <c r="H33" s="30"/>
      <c r="I33" s="30"/>
      <c r="J33" s="50">
        <v>17143</v>
      </c>
      <c r="K33" s="51">
        <f t="shared" si="1"/>
        <v>1.319</v>
      </c>
      <c r="L33" s="50">
        <f t="shared" si="2"/>
        <v>22613</v>
      </c>
      <c r="M33" s="52">
        <f t="shared" si="3"/>
        <v>218.6</v>
      </c>
      <c r="N33" s="52">
        <f t="shared" si="4"/>
        <v>0</v>
      </c>
      <c r="O33" s="52">
        <f t="shared" si="5"/>
        <v>0</v>
      </c>
      <c r="P33" s="52">
        <f t="shared" si="6"/>
        <v>0</v>
      </c>
      <c r="Q33" s="52">
        <f t="shared" si="7"/>
        <v>0</v>
      </c>
      <c r="R33" s="52">
        <f t="shared" si="0"/>
        <v>218.6</v>
      </c>
      <c r="S33" s="53"/>
      <c r="T33" s="53"/>
      <c r="U33" s="54"/>
    </row>
    <row r="34" spans="1:21" s="55" customFormat="1" ht="15.75" customHeight="1">
      <c r="A34" s="56">
        <v>26</v>
      </c>
      <c r="B34" s="58" t="s">
        <v>49</v>
      </c>
      <c r="C34" s="48">
        <v>5</v>
      </c>
      <c r="D34" s="32">
        <v>51300</v>
      </c>
      <c r="E34" s="30">
        <v>22</v>
      </c>
      <c r="F34" s="30"/>
      <c r="G34" s="30"/>
      <c r="H34" s="30"/>
      <c r="I34" s="30"/>
      <c r="J34" s="50">
        <v>17143</v>
      </c>
      <c r="K34" s="51">
        <f t="shared" si="1"/>
        <v>2.992</v>
      </c>
      <c r="L34" s="50">
        <f t="shared" si="2"/>
        <v>51300</v>
      </c>
      <c r="M34" s="52">
        <f t="shared" si="3"/>
        <v>376.2</v>
      </c>
      <c r="N34" s="52">
        <f t="shared" si="4"/>
        <v>0</v>
      </c>
      <c r="O34" s="52">
        <f t="shared" si="5"/>
        <v>0</v>
      </c>
      <c r="P34" s="52">
        <f t="shared" si="6"/>
        <v>0</v>
      </c>
      <c r="Q34" s="52">
        <f t="shared" si="7"/>
        <v>0</v>
      </c>
      <c r="R34" s="52">
        <f t="shared" si="0"/>
        <v>376.2</v>
      </c>
      <c r="S34" s="53"/>
      <c r="T34" s="53"/>
      <c r="U34" s="54"/>
    </row>
    <row r="35" spans="1:21" s="55" customFormat="1" ht="15.75" customHeight="1">
      <c r="A35" s="56">
        <v>27</v>
      </c>
      <c r="B35" s="58" t="s">
        <v>50</v>
      </c>
      <c r="C35" s="48">
        <v>5</v>
      </c>
      <c r="D35" s="32">
        <v>50783</v>
      </c>
      <c r="E35" s="30">
        <v>40</v>
      </c>
      <c r="F35" s="30"/>
      <c r="G35" s="30"/>
      <c r="H35" s="30"/>
      <c r="I35" s="30"/>
      <c r="J35" s="50">
        <v>17143</v>
      </c>
      <c r="K35" s="51">
        <f t="shared" si="1"/>
        <v>2.962</v>
      </c>
      <c r="L35" s="50">
        <f t="shared" si="2"/>
        <v>50783</v>
      </c>
      <c r="M35" s="52">
        <f t="shared" si="3"/>
        <v>677.1</v>
      </c>
      <c r="N35" s="52">
        <f t="shared" si="4"/>
        <v>0</v>
      </c>
      <c r="O35" s="52">
        <f t="shared" si="5"/>
        <v>0</v>
      </c>
      <c r="P35" s="52">
        <f t="shared" si="6"/>
        <v>0</v>
      </c>
      <c r="Q35" s="52">
        <f t="shared" si="7"/>
        <v>0</v>
      </c>
      <c r="R35" s="52">
        <f t="shared" si="0"/>
        <v>677.1</v>
      </c>
      <c r="S35" s="53"/>
      <c r="T35" s="53"/>
      <c r="U35" s="54"/>
    </row>
    <row r="36" spans="1:21" s="55" customFormat="1" ht="15.75" customHeight="1">
      <c r="A36" s="56">
        <v>28</v>
      </c>
      <c r="B36" s="58" t="s">
        <v>51</v>
      </c>
      <c r="C36" s="48">
        <v>5</v>
      </c>
      <c r="D36" s="32">
        <v>57608</v>
      </c>
      <c r="E36" s="30">
        <v>19</v>
      </c>
      <c r="F36" s="30"/>
      <c r="G36" s="30"/>
      <c r="H36" s="30"/>
      <c r="I36" s="30"/>
      <c r="J36" s="50">
        <v>17143</v>
      </c>
      <c r="K36" s="51">
        <f t="shared" si="1"/>
        <v>3.36</v>
      </c>
      <c r="L36" s="50">
        <f t="shared" si="2"/>
        <v>57608</v>
      </c>
      <c r="M36" s="52">
        <f t="shared" si="3"/>
        <v>364.9</v>
      </c>
      <c r="N36" s="52">
        <f t="shared" si="4"/>
        <v>0</v>
      </c>
      <c r="O36" s="52">
        <f t="shared" si="5"/>
        <v>0</v>
      </c>
      <c r="P36" s="52">
        <f t="shared" si="6"/>
        <v>0</v>
      </c>
      <c r="Q36" s="52">
        <f t="shared" si="7"/>
        <v>0</v>
      </c>
      <c r="R36" s="52">
        <f t="shared" si="0"/>
        <v>364.9</v>
      </c>
      <c r="S36" s="53"/>
      <c r="T36" s="53"/>
      <c r="U36" s="54"/>
    </row>
    <row r="37" spans="1:21" s="55" customFormat="1" ht="15.75" customHeight="1">
      <c r="A37" s="56">
        <v>29</v>
      </c>
      <c r="B37" s="58" t="s">
        <v>52</v>
      </c>
      <c r="C37" s="48">
        <v>5</v>
      </c>
      <c r="D37" s="32">
        <v>26466</v>
      </c>
      <c r="E37" s="30">
        <v>30</v>
      </c>
      <c r="F37" s="30">
        <v>1</v>
      </c>
      <c r="G37" s="30"/>
      <c r="H37" s="30"/>
      <c r="I37" s="30">
        <v>1</v>
      </c>
      <c r="J37" s="50">
        <v>17143</v>
      </c>
      <c r="K37" s="51">
        <f t="shared" si="1"/>
        <v>1.544</v>
      </c>
      <c r="L37" s="50">
        <f t="shared" si="2"/>
        <v>26466</v>
      </c>
      <c r="M37" s="52">
        <f t="shared" si="3"/>
        <v>264.7</v>
      </c>
      <c r="N37" s="52">
        <f t="shared" si="4"/>
        <v>8.8</v>
      </c>
      <c r="O37" s="52">
        <f t="shared" si="5"/>
        <v>0</v>
      </c>
      <c r="P37" s="52">
        <f t="shared" si="6"/>
        <v>0</v>
      </c>
      <c r="Q37" s="52">
        <f t="shared" si="7"/>
        <v>88.2</v>
      </c>
      <c r="R37" s="52">
        <f t="shared" si="0"/>
        <v>361.7</v>
      </c>
      <c r="S37" s="53"/>
      <c r="T37" s="53"/>
      <c r="U37" s="54"/>
    </row>
    <row r="38" spans="1:21" s="55" customFormat="1" ht="15.75" customHeight="1">
      <c r="A38" s="56">
        <v>30</v>
      </c>
      <c r="B38" s="58" t="s">
        <v>53</v>
      </c>
      <c r="C38" s="48">
        <v>5</v>
      </c>
      <c r="D38" s="32">
        <v>16950</v>
      </c>
      <c r="E38" s="30">
        <v>31</v>
      </c>
      <c r="F38" s="30"/>
      <c r="G38" s="30"/>
      <c r="H38" s="30"/>
      <c r="I38" s="30"/>
      <c r="J38" s="50">
        <v>17143</v>
      </c>
      <c r="K38" s="51">
        <f t="shared" si="1"/>
        <v>0.989</v>
      </c>
      <c r="L38" s="50">
        <f t="shared" si="2"/>
        <v>16950</v>
      </c>
      <c r="M38" s="52">
        <f t="shared" si="3"/>
        <v>175.2</v>
      </c>
      <c r="N38" s="52">
        <f t="shared" si="4"/>
        <v>0</v>
      </c>
      <c r="O38" s="52">
        <f t="shared" si="5"/>
        <v>0</v>
      </c>
      <c r="P38" s="52">
        <f t="shared" si="6"/>
        <v>0</v>
      </c>
      <c r="Q38" s="52">
        <f t="shared" si="7"/>
        <v>0</v>
      </c>
      <c r="R38" s="52">
        <f t="shared" si="0"/>
        <v>175.2</v>
      </c>
      <c r="S38" s="53"/>
      <c r="T38" s="53"/>
      <c r="U38" s="54"/>
    </row>
    <row r="39" spans="1:21" s="55" customFormat="1" ht="15.75" customHeight="1">
      <c r="A39" s="56">
        <v>31</v>
      </c>
      <c r="B39" s="58" t="s">
        <v>54</v>
      </c>
      <c r="C39" s="48">
        <v>5</v>
      </c>
      <c r="D39" s="32">
        <v>44493</v>
      </c>
      <c r="E39" s="30">
        <v>12</v>
      </c>
      <c r="F39" s="30"/>
      <c r="G39" s="30"/>
      <c r="H39" s="30"/>
      <c r="I39" s="30"/>
      <c r="J39" s="50">
        <v>17143</v>
      </c>
      <c r="K39" s="51">
        <f t="shared" si="1"/>
        <v>2.595</v>
      </c>
      <c r="L39" s="50">
        <f t="shared" si="2"/>
        <v>44493</v>
      </c>
      <c r="M39" s="52">
        <f t="shared" si="3"/>
        <v>178</v>
      </c>
      <c r="N39" s="52">
        <f t="shared" si="4"/>
        <v>0</v>
      </c>
      <c r="O39" s="52">
        <f t="shared" si="5"/>
        <v>0</v>
      </c>
      <c r="P39" s="52">
        <f t="shared" si="6"/>
        <v>0</v>
      </c>
      <c r="Q39" s="52">
        <f t="shared" si="7"/>
        <v>0</v>
      </c>
      <c r="R39" s="52">
        <f t="shared" si="0"/>
        <v>178</v>
      </c>
      <c r="S39" s="53"/>
      <c r="T39" s="53"/>
      <c r="U39" s="54"/>
    </row>
    <row r="40" spans="1:21" s="55" customFormat="1" ht="15.75" customHeight="1">
      <c r="A40" s="56">
        <v>32</v>
      </c>
      <c r="B40" s="58" t="s">
        <v>55</v>
      </c>
      <c r="C40" s="48">
        <v>5</v>
      </c>
      <c r="D40" s="32">
        <v>5867</v>
      </c>
      <c r="E40" s="30">
        <v>87</v>
      </c>
      <c r="F40" s="30"/>
      <c r="G40" s="30"/>
      <c r="H40" s="30"/>
      <c r="I40" s="30"/>
      <c r="J40" s="50">
        <v>17143</v>
      </c>
      <c r="K40" s="51">
        <f t="shared" si="1"/>
        <v>0.342</v>
      </c>
      <c r="L40" s="50">
        <f t="shared" si="2"/>
        <v>5867</v>
      </c>
      <c r="M40" s="52">
        <f t="shared" si="3"/>
        <v>170.1</v>
      </c>
      <c r="N40" s="52">
        <f t="shared" si="4"/>
        <v>0</v>
      </c>
      <c r="O40" s="52">
        <f t="shared" si="5"/>
        <v>0</v>
      </c>
      <c r="P40" s="52">
        <f t="shared" si="6"/>
        <v>0</v>
      </c>
      <c r="Q40" s="52">
        <f t="shared" si="7"/>
        <v>0</v>
      </c>
      <c r="R40" s="52">
        <f t="shared" si="0"/>
        <v>170.1</v>
      </c>
      <c r="S40" s="53"/>
      <c r="T40" s="53"/>
      <c r="U40" s="54"/>
    </row>
    <row r="41" spans="1:21" s="55" customFormat="1" ht="15.75" customHeight="1">
      <c r="A41" s="56">
        <v>33</v>
      </c>
      <c r="B41" s="58" t="s">
        <v>56</v>
      </c>
      <c r="C41" s="48">
        <v>5</v>
      </c>
      <c r="D41" s="32">
        <v>10600</v>
      </c>
      <c r="E41" s="30">
        <v>70</v>
      </c>
      <c r="F41" s="30"/>
      <c r="G41" s="30"/>
      <c r="H41" s="30"/>
      <c r="I41" s="30"/>
      <c r="J41" s="50">
        <v>17143</v>
      </c>
      <c r="K41" s="51">
        <f t="shared" si="1"/>
        <v>0.618</v>
      </c>
      <c r="L41" s="50">
        <f t="shared" si="2"/>
        <v>10600</v>
      </c>
      <c r="M41" s="52">
        <f t="shared" si="3"/>
        <v>247.3</v>
      </c>
      <c r="N41" s="52">
        <f t="shared" si="4"/>
        <v>0</v>
      </c>
      <c r="O41" s="52">
        <f t="shared" si="5"/>
        <v>0</v>
      </c>
      <c r="P41" s="52">
        <f t="shared" si="6"/>
        <v>0</v>
      </c>
      <c r="Q41" s="52">
        <f t="shared" si="7"/>
        <v>0</v>
      </c>
      <c r="R41" s="52">
        <f t="shared" si="0"/>
        <v>247.3</v>
      </c>
      <c r="S41" s="53"/>
      <c r="T41" s="53"/>
      <c r="U41" s="54"/>
    </row>
    <row r="42" spans="1:21" s="55" customFormat="1" ht="15.75" customHeight="1">
      <c r="A42" s="56">
        <v>34</v>
      </c>
      <c r="B42" s="58" t="s">
        <v>57</v>
      </c>
      <c r="C42" s="48">
        <v>5</v>
      </c>
      <c r="D42" s="32">
        <v>7834</v>
      </c>
      <c r="E42" s="30">
        <v>96</v>
      </c>
      <c r="F42" s="30">
        <v>1</v>
      </c>
      <c r="G42" s="30"/>
      <c r="H42" s="30"/>
      <c r="I42" s="30"/>
      <c r="J42" s="50">
        <v>17143</v>
      </c>
      <c r="K42" s="51">
        <f t="shared" si="1"/>
        <v>0.457</v>
      </c>
      <c r="L42" s="50">
        <f t="shared" si="2"/>
        <v>7834</v>
      </c>
      <c r="M42" s="52">
        <f t="shared" si="3"/>
        <v>250.7</v>
      </c>
      <c r="N42" s="52">
        <f t="shared" si="4"/>
        <v>2.6</v>
      </c>
      <c r="O42" s="52">
        <f t="shared" si="5"/>
        <v>0</v>
      </c>
      <c r="P42" s="52">
        <f t="shared" si="6"/>
        <v>0</v>
      </c>
      <c r="Q42" s="52">
        <f t="shared" si="7"/>
        <v>0</v>
      </c>
      <c r="R42" s="52">
        <f t="shared" si="0"/>
        <v>253.29999999999998</v>
      </c>
      <c r="S42" s="53"/>
      <c r="T42" s="53"/>
      <c r="U42" s="54"/>
    </row>
    <row r="43" spans="1:21" s="55" customFormat="1" ht="15.75" customHeight="1">
      <c r="A43" s="56">
        <v>35</v>
      </c>
      <c r="B43" s="58" t="s">
        <v>58</v>
      </c>
      <c r="C43" s="48">
        <v>5</v>
      </c>
      <c r="D43" s="32">
        <v>23316</v>
      </c>
      <c r="E43" s="30">
        <v>16</v>
      </c>
      <c r="F43" s="30"/>
      <c r="G43" s="30"/>
      <c r="H43" s="30"/>
      <c r="I43" s="30"/>
      <c r="J43" s="50">
        <v>17143</v>
      </c>
      <c r="K43" s="51">
        <f t="shared" si="1"/>
        <v>1.36</v>
      </c>
      <c r="L43" s="50">
        <f t="shared" si="2"/>
        <v>23316</v>
      </c>
      <c r="M43" s="52">
        <f t="shared" si="3"/>
        <v>124.4</v>
      </c>
      <c r="N43" s="52">
        <f t="shared" si="4"/>
        <v>0</v>
      </c>
      <c r="O43" s="52">
        <f t="shared" si="5"/>
        <v>0</v>
      </c>
      <c r="P43" s="52">
        <f t="shared" si="6"/>
        <v>0</v>
      </c>
      <c r="Q43" s="52">
        <f t="shared" si="7"/>
        <v>0</v>
      </c>
      <c r="R43" s="52">
        <f t="shared" si="0"/>
        <v>124.4</v>
      </c>
      <c r="S43" s="53"/>
      <c r="T43" s="53"/>
      <c r="U43" s="54"/>
    </row>
    <row r="44" spans="1:21" s="55" customFormat="1" ht="30.75" customHeight="1">
      <c r="A44" s="56">
        <v>36</v>
      </c>
      <c r="B44" s="58" t="s">
        <v>59</v>
      </c>
      <c r="C44" s="48">
        <v>5</v>
      </c>
      <c r="D44" s="32">
        <v>47850</v>
      </c>
      <c r="E44" s="59">
        <v>15</v>
      </c>
      <c r="F44" s="30"/>
      <c r="G44" s="30"/>
      <c r="H44" s="30"/>
      <c r="I44" s="30"/>
      <c r="J44" s="50">
        <v>17143</v>
      </c>
      <c r="K44" s="51">
        <f t="shared" si="1"/>
        <v>2.791</v>
      </c>
      <c r="L44" s="50">
        <f t="shared" si="2"/>
        <v>47850</v>
      </c>
      <c r="M44" s="52">
        <f t="shared" si="3"/>
        <v>239.3</v>
      </c>
      <c r="N44" s="52">
        <f t="shared" si="4"/>
        <v>0</v>
      </c>
      <c r="O44" s="52">
        <f t="shared" si="5"/>
        <v>0</v>
      </c>
      <c r="P44" s="52">
        <f t="shared" si="6"/>
        <v>0</v>
      </c>
      <c r="Q44" s="52">
        <f t="shared" si="7"/>
        <v>0</v>
      </c>
      <c r="R44" s="52">
        <f t="shared" si="0"/>
        <v>239.3</v>
      </c>
      <c r="S44" s="53"/>
      <c r="T44" s="53"/>
      <c r="U44" s="54"/>
    </row>
    <row r="45" spans="1:21" s="55" customFormat="1" ht="15.75" customHeight="1" thickBot="1">
      <c r="A45" s="56">
        <v>37</v>
      </c>
      <c r="B45" s="60" t="s">
        <v>60</v>
      </c>
      <c r="C45" s="48">
        <v>5</v>
      </c>
      <c r="D45" s="61">
        <v>47315</v>
      </c>
      <c r="E45" s="62">
        <v>19</v>
      </c>
      <c r="F45" s="30"/>
      <c r="G45" s="30"/>
      <c r="H45" s="30"/>
      <c r="I45" s="30"/>
      <c r="J45" s="50">
        <v>17143</v>
      </c>
      <c r="K45" s="51">
        <f t="shared" si="1"/>
        <v>2.76</v>
      </c>
      <c r="L45" s="50">
        <f t="shared" si="2"/>
        <v>47315</v>
      </c>
      <c r="M45" s="52">
        <f t="shared" si="3"/>
        <v>299.7</v>
      </c>
      <c r="N45" s="52">
        <f t="shared" si="4"/>
        <v>0</v>
      </c>
      <c r="O45" s="52">
        <f t="shared" si="5"/>
        <v>0</v>
      </c>
      <c r="P45" s="52">
        <f t="shared" si="6"/>
        <v>0</v>
      </c>
      <c r="Q45" s="52">
        <f t="shared" si="7"/>
        <v>0</v>
      </c>
      <c r="R45" s="52">
        <f t="shared" si="0"/>
        <v>299.7</v>
      </c>
      <c r="S45" s="53"/>
      <c r="T45" s="53"/>
      <c r="U45" s="54"/>
    </row>
    <row r="46" spans="1:20" s="55" customFormat="1" ht="16.5" thickBot="1">
      <c r="A46" s="63"/>
      <c r="B46" s="64" t="s">
        <v>22</v>
      </c>
      <c r="C46" s="65"/>
      <c r="D46" s="66"/>
      <c r="E46" s="67">
        <f>SUM(E9:E45)</f>
        <v>3601</v>
      </c>
      <c r="F46" s="67">
        <f>SUM(F9:F45)</f>
        <v>10</v>
      </c>
      <c r="G46" s="67">
        <f>SUM(G9:G45)</f>
        <v>0</v>
      </c>
      <c r="H46" s="67">
        <f>SUM(H9:H45)</f>
        <v>1</v>
      </c>
      <c r="I46" s="67">
        <f>SUM(I9:I45)</f>
        <v>1</v>
      </c>
      <c r="J46" s="68"/>
      <c r="K46" s="68"/>
      <c r="L46" s="68"/>
      <c r="M46" s="52">
        <f aca="true" t="shared" si="8" ref="M46:R46">SUM(M9:M45)</f>
        <v>12659.300000000005</v>
      </c>
      <c r="N46" s="52">
        <f t="shared" si="8"/>
        <v>34.800000000000004</v>
      </c>
      <c r="O46" s="52">
        <f t="shared" si="8"/>
        <v>0</v>
      </c>
      <c r="P46" s="52">
        <f t="shared" si="8"/>
        <v>3.4</v>
      </c>
      <c r="Q46" s="52">
        <f t="shared" si="8"/>
        <v>88.2</v>
      </c>
      <c r="R46" s="52">
        <f t="shared" si="8"/>
        <v>12785.700000000003</v>
      </c>
      <c r="S46" s="53"/>
      <c r="T46" s="53"/>
    </row>
    <row r="47" spans="1:20" s="40" customFormat="1" ht="18" customHeight="1">
      <c r="A47" s="69"/>
      <c r="B47" s="70"/>
      <c r="C47" s="70"/>
      <c r="D47" s="70"/>
      <c r="E47" s="71"/>
      <c r="F47" s="70"/>
      <c r="G47" s="70"/>
      <c r="H47" s="70"/>
      <c r="I47" s="70"/>
      <c r="J47" s="72"/>
      <c r="K47" s="73"/>
      <c r="L47" s="73"/>
      <c r="R47" s="74"/>
      <c r="S47" s="41"/>
      <c r="T47" s="41"/>
    </row>
    <row r="48" spans="1:20" s="40" customFormat="1" ht="15.75">
      <c r="A48" s="75"/>
      <c r="B48" s="76"/>
      <c r="C48" s="76"/>
      <c r="D48" s="76"/>
      <c r="E48" s="77"/>
      <c r="F48" s="77"/>
      <c r="G48" s="77"/>
      <c r="H48" s="77"/>
      <c r="I48" s="77"/>
      <c r="J48" s="77"/>
      <c r="K48" s="77"/>
      <c r="L48" s="77"/>
      <c r="S48" s="41"/>
      <c r="T48" s="41"/>
    </row>
    <row r="49" spans="1:20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K49" s="77"/>
      <c r="L49" s="77"/>
      <c r="S49" s="41"/>
      <c r="T49" s="41"/>
    </row>
    <row r="50" spans="1:20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K50" s="77"/>
      <c r="L50" s="77"/>
      <c r="S50" s="41"/>
      <c r="T50" s="41"/>
    </row>
    <row r="51" spans="1:20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S51" s="41"/>
      <c r="T51" s="41"/>
    </row>
    <row r="52" spans="1:20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K52" s="77"/>
      <c r="L52" s="77"/>
      <c r="S52" s="41"/>
      <c r="T52" s="41"/>
    </row>
    <row r="53" spans="1:20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K53" s="77"/>
      <c r="L53" s="77"/>
      <c r="S53" s="41"/>
      <c r="T53" s="41"/>
    </row>
    <row r="54" spans="1:20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K54" s="77"/>
      <c r="L54" s="77"/>
      <c r="S54" s="41"/>
      <c r="T54" s="41"/>
    </row>
    <row r="55" spans="1:20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77"/>
      <c r="S55" s="41"/>
      <c r="T55" s="41"/>
    </row>
    <row r="56" spans="1:20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S56" s="41"/>
      <c r="T56" s="41"/>
    </row>
    <row r="57" spans="1:20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K57" s="77"/>
      <c r="L57" s="77"/>
      <c r="S57" s="41"/>
      <c r="T57" s="41"/>
    </row>
    <row r="58" spans="1:20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K58" s="77"/>
      <c r="L58" s="77"/>
      <c r="S58" s="41"/>
      <c r="T58" s="41"/>
    </row>
    <row r="59" spans="1:20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K59" s="77"/>
      <c r="L59" s="77"/>
      <c r="S59" s="41"/>
      <c r="T59" s="41"/>
    </row>
    <row r="60" spans="1:20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K60" s="80"/>
      <c r="L60" s="80"/>
      <c r="S60" s="41"/>
      <c r="T60" s="41"/>
    </row>
    <row r="61" spans="1:20" s="82" customFormat="1" ht="16.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81"/>
      <c r="K61" s="81"/>
      <c r="L61" s="81"/>
      <c r="S61" s="83"/>
      <c r="T61" s="83"/>
    </row>
    <row r="62" spans="1:12" ht="15.75">
      <c r="A62" s="75"/>
      <c r="B62" s="78"/>
      <c r="C62" s="78"/>
      <c r="D62" s="78"/>
      <c r="E62" s="77"/>
      <c r="F62" s="77"/>
      <c r="G62" s="77"/>
      <c r="H62" s="77"/>
      <c r="I62" s="77"/>
      <c r="J62" s="77"/>
      <c r="K62" s="77"/>
      <c r="L62" s="77"/>
    </row>
    <row r="63" spans="1:12" ht="15.75">
      <c r="A63" s="75"/>
      <c r="B63" s="78"/>
      <c r="C63" s="78"/>
      <c r="D63" s="78"/>
      <c r="E63" s="77"/>
      <c r="F63" s="77"/>
      <c r="G63" s="77"/>
      <c r="H63" s="77"/>
      <c r="I63" s="77"/>
      <c r="J63" s="77"/>
      <c r="K63" s="77"/>
      <c r="L63" s="77"/>
    </row>
    <row r="64" spans="1:12" ht="15.75">
      <c r="A64" s="75"/>
      <c r="B64" s="78"/>
      <c r="C64" s="78"/>
      <c r="D64" s="78"/>
      <c r="E64" s="77"/>
      <c r="F64" s="77"/>
      <c r="G64" s="77"/>
      <c r="H64" s="77"/>
      <c r="I64" s="77"/>
      <c r="J64" s="77"/>
      <c r="K64" s="77"/>
      <c r="L64" s="77"/>
    </row>
    <row r="65" spans="1:12" ht="15.75">
      <c r="A65" s="75"/>
      <c r="B65" s="78"/>
      <c r="C65" s="78"/>
      <c r="D65" s="78"/>
      <c r="E65" s="77"/>
      <c r="F65" s="77"/>
      <c r="G65" s="77"/>
      <c r="H65" s="77"/>
      <c r="I65" s="77"/>
      <c r="J65" s="77"/>
      <c r="K65" s="77"/>
      <c r="L65" s="77"/>
    </row>
    <row r="66" spans="1:12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  <c r="K66" s="77"/>
      <c r="L66" s="77"/>
    </row>
    <row r="67" spans="1:12" ht="15.75">
      <c r="A67" s="75"/>
      <c r="B67" s="78"/>
      <c r="C67" s="78"/>
      <c r="D67" s="78"/>
      <c r="E67" s="77"/>
      <c r="F67" s="77"/>
      <c r="G67" s="77"/>
      <c r="H67" s="77"/>
      <c r="I67" s="77"/>
      <c r="J67" s="77"/>
      <c r="K67" s="77"/>
      <c r="L67" s="77"/>
    </row>
    <row r="68" spans="1:12" ht="15.75">
      <c r="A68" s="75"/>
      <c r="B68" s="78"/>
      <c r="C68" s="78"/>
      <c r="D68" s="78"/>
      <c r="E68" s="77"/>
      <c r="F68" s="77"/>
      <c r="G68" s="77"/>
      <c r="H68" s="77"/>
      <c r="I68" s="77"/>
      <c r="J68" s="77"/>
      <c r="K68" s="77"/>
      <c r="L68" s="77"/>
    </row>
    <row r="69" spans="1:12" ht="15.75">
      <c r="A69" s="75"/>
      <c r="B69" s="78"/>
      <c r="C69" s="78"/>
      <c r="D69" s="78"/>
      <c r="E69" s="77"/>
      <c r="F69" s="77"/>
      <c r="G69" s="77"/>
      <c r="H69" s="77"/>
      <c r="I69" s="77"/>
      <c r="J69" s="77"/>
      <c r="K69" s="77"/>
      <c r="L69" s="77"/>
    </row>
    <row r="70" spans="1:12" ht="15.75">
      <c r="A70" s="75"/>
      <c r="B70" s="78"/>
      <c r="C70" s="78"/>
      <c r="D70" s="78"/>
      <c r="E70" s="77"/>
      <c r="F70" s="77"/>
      <c r="G70" s="77"/>
      <c r="H70" s="77"/>
      <c r="I70" s="77"/>
      <c r="J70" s="77"/>
      <c r="K70" s="77"/>
      <c r="L70" s="77"/>
    </row>
    <row r="71" spans="1:12" ht="15.75">
      <c r="A71" s="75"/>
      <c r="B71" s="78"/>
      <c r="C71" s="78"/>
      <c r="D71" s="78"/>
      <c r="E71" s="77"/>
      <c r="F71" s="77"/>
      <c r="G71" s="77"/>
      <c r="H71" s="77"/>
      <c r="I71" s="77"/>
      <c r="J71" s="77"/>
      <c r="K71" s="77"/>
      <c r="L71" s="77"/>
    </row>
    <row r="72" spans="1:12" ht="15.75">
      <c r="A72" s="75"/>
      <c r="B72" s="76"/>
      <c r="C72" s="76"/>
      <c r="D72" s="76"/>
      <c r="E72" s="77"/>
      <c r="F72" s="77"/>
      <c r="G72" s="77"/>
      <c r="H72" s="77"/>
      <c r="I72" s="77"/>
      <c r="J72" s="77"/>
      <c r="K72" s="77"/>
      <c r="L72" s="77"/>
    </row>
    <row r="73" spans="1:12" ht="15.75">
      <c r="A73" s="75"/>
      <c r="B73" s="76"/>
      <c r="C73" s="76"/>
      <c r="D73" s="76"/>
      <c r="E73" s="77"/>
      <c r="F73" s="77"/>
      <c r="G73" s="77"/>
      <c r="H73" s="77"/>
      <c r="I73" s="77"/>
      <c r="J73" s="77"/>
      <c r="K73" s="77"/>
      <c r="L73" s="77"/>
    </row>
    <row r="74" spans="1:12" ht="15.75">
      <c r="A74" s="75"/>
      <c r="B74" s="76"/>
      <c r="C74" s="76"/>
      <c r="D74" s="76"/>
      <c r="E74" s="77"/>
      <c r="F74" s="77"/>
      <c r="G74" s="77"/>
      <c r="H74" s="77"/>
      <c r="I74" s="77"/>
      <c r="J74" s="77"/>
      <c r="K74" s="77"/>
      <c r="L74" s="77"/>
    </row>
    <row r="75" spans="1:12" ht="15.75">
      <c r="A75" s="75"/>
      <c r="B75" s="76"/>
      <c r="C75" s="76"/>
      <c r="D75" s="76"/>
      <c r="E75" s="77"/>
      <c r="F75" s="77"/>
      <c r="G75" s="77"/>
      <c r="H75" s="77"/>
      <c r="I75" s="77"/>
      <c r="J75" s="77"/>
      <c r="K75" s="77"/>
      <c r="L75" s="77"/>
    </row>
    <row r="76" spans="1:12" ht="15.75">
      <c r="A76" s="75"/>
      <c r="B76" s="76"/>
      <c r="C76" s="76"/>
      <c r="D76" s="76"/>
      <c r="E76" s="77"/>
      <c r="F76" s="77"/>
      <c r="G76" s="77"/>
      <c r="H76" s="77"/>
      <c r="I76" s="77"/>
      <c r="J76" s="77"/>
      <c r="K76" s="77"/>
      <c r="L76" s="77"/>
    </row>
    <row r="77" spans="1:12" ht="15.75">
      <c r="A77" s="75"/>
      <c r="B77" s="76"/>
      <c r="C77" s="76"/>
      <c r="D77" s="76"/>
      <c r="E77" s="77"/>
      <c r="F77" s="77"/>
      <c r="G77" s="77"/>
      <c r="H77" s="77"/>
      <c r="I77" s="77"/>
      <c r="J77" s="77"/>
      <c r="K77" s="77"/>
      <c r="L77" s="77"/>
    </row>
    <row r="78" spans="1:12" ht="15.75">
      <c r="A78" s="75"/>
      <c r="B78" s="76"/>
      <c r="C78" s="76"/>
      <c r="D78" s="76"/>
      <c r="E78" s="77"/>
      <c r="F78" s="77"/>
      <c r="G78" s="77"/>
      <c r="H78" s="77"/>
      <c r="I78" s="77"/>
      <c r="J78" s="77"/>
      <c r="K78" s="77"/>
      <c r="L78" s="77"/>
    </row>
    <row r="79" spans="1:12" ht="15.75">
      <c r="A79" s="75"/>
      <c r="B79" s="76"/>
      <c r="C79" s="76"/>
      <c r="D79" s="76"/>
      <c r="E79" s="77"/>
      <c r="F79" s="77"/>
      <c r="G79" s="77"/>
      <c r="H79" s="77"/>
      <c r="I79" s="77"/>
      <c r="J79" s="77"/>
      <c r="K79" s="77"/>
      <c r="L79" s="77"/>
    </row>
    <row r="80" spans="1:12" ht="15.75">
      <c r="A80" s="75"/>
      <c r="B80" s="76"/>
      <c r="C80" s="76"/>
      <c r="D80" s="76"/>
      <c r="E80" s="77"/>
      <c r="F80" s="77"/>
      <c r="G80" s="77"/>
      <c r="H80" s="77"/>
      <c r="I80" s="77"/>
      <c r="J80" s="77"/>
      <c r="K80" s="77"/>
      <c r="L80" s="77"/>
    </row>
    <row r="81" spans="1:12" ht="15.75">
      <c r="A81" s="75"/>
      <c r="B81" s="76"/>
      <c r="C81" s="76"/>
      <c r="D81" s="76"/>
      <c r="E81" s="77"/>
      <c r="F81" s="77"/>
      <c r="G81" s="77"/>
      <c r="H81" s="77"/>
      <c r="I81" s="77"/>
      <c r="J81" s="77"/>
      <c r="K81" s="77"/>
      <c r="L81" s="77"/>
    </row>
    <row r="82" spans="1:12" ht="15.75">
      <c r="A82" s="75"/>
      <c r="B82" s="76"/>
      <c r="C82" s="76"/>
      <c r="D82" s="76"/>
      <c r="E82" s="77"/>
      <c r="F82" s="77"/>
      <c r="G82" s="77"/>
      <c r="H82" s="77"/>
      <c r="I82" s="77"/>
      <c r="J82" s="77"/>
      <c r="K82" s="77"/>
      <c r="L82" s="77"/>
    </row>
    <row r="83" spans="1:12" ht="15.75">
      <c r="A83" s="75"/>
      <c r="B83" s="76"/>
      <c r="C83" s="76"/>
      <c r="D83" s="76"/>
      <c r="E83" s="77"/>
      <c r="F83" s="77"/>
      <c r="G83" s="77"/>
      <c r="H83" s="77"/>
      <c r="I83" s="77"/>
      <c r="J83" s="77"/>
      <c r="K83" s="77"/>
      <c r="L83" s="77"/>
    </row>
    <row r="84" spans="1:12" ht="15.75">
      <c r="A84" s="75"/>
      <c r="B84" s="76"/>
      <c r="C84" s="76"/>
      <c r="D84" s="76"/>
      <c r="E84" s="77"/>
      <c r="F84" s="77"/>
      <c r="G84" s="77"/>
      <c r="H84" s="77"/>
      <c r="I84" s="77"/>
      <c r="J84" s="77"/>
      <c r="K84" s="77"/>
      <c r="L84" s="77"/>
    </row>
    <row r="85" spans="1:12" ht="15.75">
      <c r="A85" s="75"/>
      <c r="B85" s="76"/>
      <c r="C85" s="76"/>
      <c r="D85" s="76"/>
      <c r="E85" s="77"/>
      <c r="F85" s="77"/>
      <c r="G85" s="77"/>
      <c r="H85" s="77"/>
      <c r="I85" s="77"/>
      <c r="J85" s="77"/>
      <c r="K85" s="77"/>
      <c r="L85" s="77"/>
    </row>
    <row r="86" spans="1:12" ht="15.75">
      <c r="A86" s="75"/>
      <c r="B86" s="76"/>
      <c r="C86" s="76"/>
      <c r="D86" s="76"/>
      <c r="E86" s="77"/>
      <c r="F86" s="77"/>
      <c r="G86" s="77"/>
      <c r="H86" s="77"/>
      <c r="I86" s="77"/>
      <c r="J86" s="77"/>
      <c r="K86" s="77"/>
      <c r="L86" s="77"/>
    </row>
    <row r="87" spans="1:12" ht="15.75">
      <c r="A87" s="75"/>
      <c r="B87" s="76"/>
      <c r="C87" s="76"/>
      <c r="D87" s="76"/>
      <c r="E87" s="77"/>
      <c r="F87" s="77"/>
      <c r="G87" s="77"/>
      <c r="H87" s="77"/>
      <c r="I87" s="77"/>
      <c r="J87" s="77"/>
      <c r="K87" s="77"/>
      <c r="L87" s="77"/>
    </row>
    <row r="88" spans="1:12" ht="15.75">
      <c r="A88" s="75"/>
      <c r="B88" s="76"/>
      <c r="C88" s="76"/>
      <c r="D88" s="76"/>
      <c r="E88" s="77"/>
      <c r="F88" s="77"/>
      <c r="G88" s="77"/>
      <c r="H88" s="77"/>
      <c r="I88" s="77"/>
      <c r="J88" s="77"/>
      <c r="K88" s="77"/>
      <c r="L88" s="77"/>
    </row>
    <row r="89" spans="1:12" ht="15.75">
      <c r="A89" s="75"/>
      <c r="B89" s="76"/>
      <c r="C89" s="76"/>
      <c r="D89" s="76"/>
      <c r="E89" s="77"/>
      <c r="F89" s="77"/>
      <c r="G89" s="77"/>
      <c r="H89" s="77"/>
      <c r="I89" s="77"/>
      <c r="J89" s="77"/>
      <c r="K89" s="77"/>
      <c r="L89" s="77"/>
    </row>
    <row r="90" spans="1:12" ht="15.75">
      <c r="A90" s="75"/>
      <c r="B90" s="76"/>
      <c r="C90" s="76"/>
      <c r="D90" s="76"/>
      <c r="E90" s="77"/>
      <c r="F90" s="77"/>
      <c r="G90" s="77"/>
      <c r="H90" s="77"/>
      <c r="I90" s="77"/>
      <c r="J90" s="77"/>
      <c r="K90" s="77"/>
      <c r="L90" s="77"/>
    </row>
    <row r="91" spans="1:12" ht="15.75">
      <c r="A91" s="75"/>
      <c r="B91" s="76"/>
      <c r="C91" s="76"/>
      <c r="D91" s="76"/>
      <c r="E91" s="77"/>
      <c r="F91" s="77"/>
      <c r="G91" s="77"/>
      <c r="H91" s="77"/>
      <c r="I91" s="77"/>
      <c r="J91" s="77"/>
      <c r="K91" s="77"/>
      <c r="L91" s="77"/>
    </row>
    <row r="92" spans="1:12" ht="15.75">
      <c r="A92" s="75"/>
      <c r="B92" s="76"/>
      <c r="C92" s="76"/>
      <c r="D92" s="76"/>
      <c r="E92" s="77"/>
      <c r="F92" s="77"/>
      <c r="G92" s="77"/>
      <c r="H92" s="77"/>
      <c r="I92" s="77"/>
      <c r="J92" s="77"/>
      <c r="K92" s="77"/>
      <c r="L92" s="77"/>
    </row>
    <row r="93" spans="1:12" ht="15.75">
      <c r="A93" s="75"/>
      <c r="B93" s="76"/>
      <c r="C93" s="76"/>
      <c r="D93" s="76"/>
      <c r="E93" s="77"/>
      <c r="F93" s="77"/>
      <c r="G93" s="77"/>
      <c r="H93" s="77"/>
      <c r="I93" s="77"/>
      <c r="J93" s="77"/>
      <c r="K93" s="77"/>
      <c r="L93" s="77"/>
    </row>
    <row r="94" spans="1:12" ht="15.75">
      <c r="A94" s="75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</row>
    <row r="95" spans="1:12" ht="15.75">
      <c r="A95" s="75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</row>
    <row r="96" spans="1:12" ht="15.75">
      <c r="A96" s="75"/>
      <c r="B96" s="76"/>
      <c r="C96" s="76"/>
      <c r="D96" s="76"/>
      <c r="E96" s="77"/>
      <c r="F96" s="77"/>
      <c r="G96" s="77"/>
      <c r="H96" s="77"/>
      <c r="I96" s="77"/>
      <c r="J96" s="77"/>
      <c r="K96" s="77"/>
      <c r="L96" s="77"/>
    </row>
    <row r="97" spans="1:12" ht="15.75">
      <c r="A97" s="75"/>
      <c r="B97" s="76"/>
      <c r="C97" s="76"/>
      <c r="D97" s="76"/>
      <c r="E97" s="77"/>
      <c r="F97" s="77"/>
      <c r="G97" s="77"/>
      <c r="H97" s="77"/>
      <c r="I97" s="77"/>
      <c r="J97" s="77"/>
      <c r="K97" s="77"/>
      <c r="L97" s="77"/>
    </row>
    <row r="98" spans="1:12" ht="15.75">
      <c r="A98" s="75"/>
      <c r="B98" s="76"/>
      <c r="C98" s="76"/>
      <c r="D98" s="76"/>
      <c r="E98" s="77"/>
      <c r="F98" s="77"/>
      <c r="G98" s="77"/>
      <c r="H98" s="77"/>
      <c r="I98" s="77"/>
      <c r="J98" s="77"/>
      <c r="K98" s="77"/>
      <c r="L98" s="77"/>
    </row>
    <row r="99" spans="1:12" ht="15.75">
      <c r="A99" s="75"/>
      <c r="B99" s="76"/>
      <c r="C99" s="76"/>
      <c r="D99" s="76"/>
      <c r="E99" s="77"/>
      <c r="F99" s="77"/>
      <c r="G99" s="77"/>
      <c r="H99" s="77"/>
      <c r="I99" s="77"/>
      <c r="J99" s="77"/>
      <c r="K99" s="77"/>
      <c r="L99" s="77"/>
    </row>
    <row r="100" spans="1:12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  <c r="K100" s="77"/>
      <c r="L100" s="77"/>
    </row>
    <row r="101" spans="1:12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  <c r="K101" s="77"/>
      <c r="L101" s="77"/>
    </row>
    <row r="102" spans="1:12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  <c r="K102" s="77"/>
      <c r="L102" s="77"/>
    </row>
    <row r="103" spans="1:12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  <c r="K103" s="77"/>
      <c r="L103" s="77"/>
    </row>
    <row r="104" spans="1:12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  <c r="K104" s="77"/>
      <c r="L104" s="77"/>
    </row>
    <row r="105" spans="1:12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  <c r="K105" s="77"/>
      <c r="L105" s="77"/>
    </row>
    <row r="106" spans="1:12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  <c r="K106" s="80"/>
      <c r="L106" s="80"/>
    </row>
    <row r="107" spans="1:12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  <c r="K107" s="87"/>
      <c r="L107" s="87"/>
    </row>
    <row r="108" spans="1:12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  <c r="K108" s="77"/>
      <c r="L108" s="77"/>
    </row>
  </sheetData>
  <sheetProtection/>
  <mergeCells count="20"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3" customWidth="1"/>
    <col min="2" max="2" width="25.00390625" style="33" customWidth="1"/>
    <col min="3" max="3" width="14.8515625" style="33" customWidth="1"/>
    <col min="4" max="4" width="19.8515625" style="33" customWidth="1"/>
    <col min="5" max="5" width="14.7109375" style="88" customWidth="1"/>
    <col min="6" max="6" width="15.421875" style="88" bestFit="1" customWidth="1"/>
    <col min="7" max="7" width="20.421875" style="88" customWidth="1"/>
    <col min="8" max="8" width="32.7109375" style="88" customWidth="1"/>
    <col min="9" max="9" width="29.421875" style="88" customWidth="1"/>
    <col min="10" max="10" width="23.57421875" style="88" customWidth="1"/>
    <col min="11" max="11" width="17.28125" style="37" customWidth="1"/>
    <col min="12" max="12" width="15.00390625" style="37" customWidth="1"/>
    <col min="13" max="13" width="26.00390625" style="37" customWidth="1"/>
    <col min="14" max="14" width="20.421875" style="37" customWidth="1"/>
    <col min="15" max="15" width="15.00390625" style="38" customWidth="1"/>
    <col min="16" max="16" width="12.57421875" style="38" customWidth="1"/>
    <col min="17" max="17" width="9.57421875" style="37" customWidth="1"/>
    <col min="18" max="18" width="12.421875" style="37" customWidth="1"/>
    <col min="19" max="16384" width="9.140625" style="37" customWidth="1"/>
  </cols>
  <sheetData>
    <row r="2" spans="1:16" s="40" customFormat="1" ht="18.75" customHeight="1">
      <c r="A2" s="34"/>
      <c r="B2" s="34"/>
      <c r="C2" s="97" t="s">
        <v>64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9"/>
      <c r="P2" s="39"/>
    </row>
    <row r="3" spans="1:16" s="40" customFormat="1" ht="15.75">
      <c r="A3" s="42"/>
      <c r="B3" s="42"/>
      <c r="C3" s="42"/>
      <c r="D3" s="42"/>
      <c r="E3" s="89"/>
      <c r="F3" s="89"/>
      <c r="G3" s="89"/>
      <c r="H3" s="89"/>
      <c r="I3" s="89"/>
      <c r="J3" s="89"/>
      <c r="O3" s="41"/>
      <c r="P3" s="41"/>
    </row>
    <row r="4" spans="1:17" s="40" customFormat="1" ht="51.75" customHeight="1">
      <c r="A4" s="116" t="s">
        <v>6</v>
      </c>
      <c r="B4" s="93" t="s">
        <v>20</v>
      </c>
      <c r="C4" s="93" t="s">
        <v>7</v>
      </c>
      <c r="D4" s="119" t="s">
        <v>17</v>
      </c>
      <c r="E4" s="96" t="s">
        <v>9</v>
      </c>
      <c r="F4" s="96"/>
      <c r="G4" s="96"/>
      <c r="H4" s="112" t="s">
        <v>19</v>
      </c>
      <c r="I4" s="112" t="s">
        <v>18</v>
      </c>
      <c r="J4" s="113" t="s">
        <v>14</v>
      </c>
      <c r="K4" s="112" t="s">
        <v>66</v>
      </c>
      <c r="L4" s="112"/>
      <c r="M4" s="112"/>
      <c r="N4" s="112"/>
      <c r="O4" s="90"/>
      <c r="P4" s="90"/>
      <c r="Q4" s="41"/>
    </row>
    <row r="5" spans="1:17" s="40" customFormat="1" ht="60.75" customHeight="1">
      <c r="A5" s="117"/>
      <c r="B5" s="94"/>
      <c r="C5" s="94"/>
      <c r="D5" s="120"/>
      <c r="E5" s="100" t="s">
        <v>62</v>
      </c>
      <c r="F5" s="101"/>
      <c r="G5" s="101"/>
      <c r="H5" s="112"/>
      <c r="I5" s="112"/>
      <c r="J5" s="114"/>
      <c r="K5" s="112"/>
      <c r="L5" s="112"/>
      <c r="M5" s="112"/>
      <c r="N5" s="112"/>
      <c r="O5" s="90"/>
      <c r="P5" s="90"/>
      <c r="Q5" s="41"/>
    </row>
    <row r="6" spans="1:16" s="40" customFormat="1" ht="36.75" customHeight="1">
      <c r="A6" s="117"/>
      <c r="B6" s="95"/>
      <c r="C6" s="94"/>
      <c r="D6" s="120"/>
      <c r="E6" s="109" t="s">
        <v>15</v>
      </c>
      <c r="F6" s="110"/>
      <c r="G6" s="110"/>
      <c r="H6" s="112"/>
      <c r="I6" s="112"/>
      <c r="J6" s="114"/>
      <c r="K6" s="109" t="s">
        <v>10</v>
      </c>
      <c r="L6" s="110"/>
      <c r="M6" s="110"/>
      <c r="N6" s="111" t="s">
        <v>5</v>
      </c>
      <c r="O6" s="99"/>
      <c r="P6" s="99"/>
    </row>
    <row r="7" spans="1:19" s="40" customFormat="1" ht="156" customHeight="1">
      <c r="A7" s="117"/>
      <c r="B7" s="111" t="s">
        <v>8</v>
      </c>
      <c r="C7" s="94"/>
      <c r="D7" s="120"/>
      <c r="E7" s="44" t="s">
        <v>3</v>
      </c>
      <c r="F7" s="44" t="s">
        <v>61</v>
      </c>
      <c r="G7" s="44" t="s">
        <v>12</v>
      </c>
      <c r="H7" s="112"/>
      <c r="I7" s="112"/>
      <c r="J7" s="114"/>
      <c r="K7" s="44" t="s">
        <v>2</v>
      </c>
      <c r="L7" s="44" t="s">
        <v>3</v>
      </c>
      <c r="M7" s="44" t="s">
        <v>12</v>
      </c>
      <c r="N7" s="111"/>
      <c r="O7" s="99"/>
      <c r="P7" s="99"/>
      <c r="Q7" s="41"/>
      <c r="R7" s="41"/>
      <c r="S7" s="41"/>
    </row>
    <row r="8" spans="1:19" s="40" customFormat="1" ht="44.25" customHeight="1">
      <c r="A8" s="118"/>
      <c r="B8" s="111"/>
      <c r="C8" s="95"/>
      <c r="D8" s="121"/>
      <c r="E8" s="44" t="s">
        <v>4</v>
      </c>
      <c r="F8" s="44" t="s">
        <v>4</v>
      </c>
      <c r="G8" s="44" t="s">
        <v>4</v>
      </c>
      <c r="H8" s="112"/>
      <c r="I8" s="112"/>
      <c r="J8" s="115"/>
      <c r="K8" s="44" t="s">
        <v>11</v>
      </c>
      <c r="L8" s="44" t="s">
        <v>11</v>
      </c>
      <c r="M8" s="44" t="s">
        <v>11</v>
      </c>
      <c r="N8" s="44" t="s">
        <v>11</v>
      </c>
      <c r="O8" s="99"/>
      <c r="P8" s="99"/>
      <c r="Q8" s="41"/>
      <c r="R8" s="41"/>
      <c r="S8" s="41"/>
    </row>
    <row r="9" spans="1:17" s="55" customFormat="1" ht="18" customHeight="1">
      <c r="A9" s="46">
        <v>1</v>
      </c>
      <c r="B9" s="47" t="s">
        <v>24</v>
      </c>
      <c r="C9" s="48">
        <v>5</v>
      </c>
      <c r="D9" s="32">
        <v>5629</v>
      </c>
      <c r="E9" s="49">
        <v>14</v>
      </c>
      <c r="F9" s="49"/>
      <c r="G9" s="49"/>
      <c r="H9" s="50">
        <v>17143</v>
      </c>
      <c r="I9" s="51">
        <f>ROUND(D9/H9,3)</f>
        <v>0.328</v>
      </c>
      <c r="J9" s="50">
        <f>D9</f>
        <v>5629</v>
      </c>
      <c r="K9" s="52">
        <f>ROUND(E9*J9/1000/12*4,1)</f>
        <v>26.3</v>
      </c>
      <c r="L9" s="52">
        <f>ROUND(F9*J9/1000/12*4,1)</f>
        <v>0</v>
      </c>
      <c r="M9" s="52">
        <f>ROUND(G9*J9/1000/12*4,1)</f>
        <v>0</v>
      </c>
      <c r="N9" s="52">
        <f>SUM(K9:M9)</f>
        <v>26.3</v>
      </c>
      <c r="O9" s="53"/>
      <c r="P9" s="53"/>
      <c r="Q9" s="54"/>
    </row>
    <row r="10" spans="1:17" s="55" customFormat="1" ht="15.75">
      <c r="A10" s="56">
        <v>2</v>
      </c>
      <c r="B10" s="47" t="s">
        <v>25</v>
      </c>
      <c r="C10" s="48">
        <v>5</v>
      </c>
      <c r="D10" s="32">
        <v>7378</v>
      </c>
      <c r="E10" s="30">
        <v>1</v>
      </c>
      <c r="F10" s="30"/>
      <c r="G10" s="30"/>
      <c r="H10" s="50">
        <v>17143</v>
      </c>
      <c r="I10" s="51">
        <f aca="true" t="shared" si="0" ref="I10:I45">ROUND(D10/H10,3)</f>
        <v>0.43</v>
      </c>
      <c r="J10" s="50">
        <f aca="true" t="shared" si="1" ref="J10:J45">D10</f>
        <v>7378</v>
      </c>
      <c r="K10" s="52">
        <f aca="true" t="shared" si="2" ref="K10:K45">ROUND(E10*J10/1000/12*4,1)</f>
        <v>2.5</v>
      </c>
      <c r="L10" s="52">
        <f aca="true" t="shared" si="3" ref="L10:L45">ROUND(F10*J10/1000/12*4,1)</f>
        <v>0</v>
      </c>
      <c r="M10" s="52">
        <f aca="true" t="shared" si="4" ref="M10:M45">ROUND(G10*J10/1000/12*4,1)</f>
        <v>0</v>
      </c>
      <c r="N10" s="52">
        <f aca="true" t="shared" si="5" ref="N10:N45">SUM(K10:M10)</f>
        <v>2.5</v>
      </c>
      <c r="O10" s="53"/>
      <c r="P10" s="53"/>
      <c r="Q10" s="54"/>
    </row>
    <row r="11" spans="1:17" s="55" customFormat="1" ht="15.75">
      <c r="A11" s="46">
        <v>3</v>
      </c>
      <c r="B11" s="47" t="s">
        <v>26</v>
      </c>
      <c r="C11" s="48">
        <v>5</v>
      </c>
      <c r="D11" s="32">
        <v>4704</v>
      </c>
      <c r="E11" s="30">
        <v>4</v>
      </c>
      <c r="F11" s="30"/>
      <c r="G11" s="30"/>
      <c r="H11" s="50">
        <v>17143</v>
      </c>
      <c r="I11" s="51">
        <f t="shared" si="0"/>
        <v>0.274</v>
      </c>
      <c r="J11" s="50">
        <f t="shared" si="1"/>
        <v>4704</v>
      </c>
      <c r="K11" s="52">
        <f t="shared" si="2"/>
        <v>6.3</v>
      </c>
      <c r="L11" s="52">
        <f t="shared" si="3"/>
        <v>0</v>
      </c>
      <c r="M11" s="52">
        <f t="shared" si="4"/>
        <v>0</v>
      </c>
      <c r="N11" s="52">
        <f t="shared" si="5"/>
        <v>6.3</v>
      </c>
      <c r="O11" s="53"/>
      <c r="P11" s="53"/>
      <c r="Q11" s="54"/>
    </row>
    <row r="12" spans="1:17" s="55" customFormat="1" ht="15.75">
      <c r="A12" s="56">
        <v>4</v>
      </c>
      <c r="B12" s="47" t="s">
        <v>27</v>
      </c>
      <c r="C12" s="48">
        <v>5</v>
      </c>
      <c r="D12" s="32">
        <v>9430</v>
      </c>
      <c r="E12" s="31">
        <v>6</v>
      </c>
      <c r="F12" s="31"/>
      <c r="G12" s="31"/>
      <c r="H12" s="50">
        <v>17143</v>
      </c>
      <c r="I12" s="51">
        <f t="shared" si="0"/>
        <v>0.55</v>
      </c>
      <c r="J12" s="50">
        <f t="shared" si="1"/>
        <v>9430</v>
      </c>
      <c r="K12" s="52">
        <f t="shared" si="2"/>
        <v>18.9</v>
      </c>
      <c r="L12" s="52">
        <f t="shared" si="3"/>
        <v>0</v>
      </c>
      <c r="M12" s="52">
        <f t="shared" si="4"/>
        <v>0</v>
      </c>
      <c r="N12" s="52">
        <f t="shared" si="5"/>
        <v>18.9</v>
      </c>
      <c r="O12" s="53"/>
      <c r="P12" s="53"/>
      <c r="Q12" s="54"/>
    </row>
    <row r="13" spans="1:17" s="55" customFormat="1" ht="15.75">
      <c r="A13" s="46">
        <v>5</v>
      </c>
      <c r="B13" s="47" t="s">
        <v>28</v>
      </c>
      <c r="C13" s="48">
        <v>5</v>
      </c>
      <c r="D13" s="32">
        <v>14809</v>
      </c>
      <c r="E13" s="30">
        <v>9</v>
      </c>
      <c r="F13" s="30"/>
      <c r="G13" s="30"/>
      <c r="H13" s="50">
        <v>17143</v>
      </c>
      <c r="I13" s="51">
        <f t="shared" si="0"/>
        <v>0.864</v>
      </c>
      <c r="J13" s="50">
        <f t="shared" si="1"/>
        <v>14809</v>
      </c>
      <c r="K13" s="52">
        <f t="shared" si="2"/>
        <v>44.4</v>
      </c>
      <c r="L13" s="52">
        <f t="shared" si="3"/>
        <v>0</v>
      </c>
      <c r="M13" s="52">
        <f t="shared" si="4"/>
        <v>0</v>
      </c>
      <c r="N13" s="52">
        <f t="shared" si="5"/>
        <v>44.4</v>
      </c>
      <c r="O13" s="53"/>
      <c r="P13" s="53"/>
      <c r="Q13" s="54"/>
    </row>
    <row r="14" spans="1:17" s="55" customFormat="1" ht="15.75">
      <c r="A14" s="56">
        <v>6</v>
      </c>
      <c r="B14" s="47" t="s">
        <v>29</v>
      </c>
      <c r="C14" s="48">
        <v>5</v>
      </c>
      <c r="D14" s="32">
        <v>4799</v>
      </c>
      <c r="E14" s="30">
        <v>8</v>
      </c>
      <c r="F14" s="30"/>
      <c r="G14" s="30"/>
      <c r="H14" s="50">
        <v>17143</v>
      </c>
      <c r="I14" s="51">
        <f t="shared" si="0"/>
        <v>0.28</v>
      </c>
      <c r="J14" s="50">
        <f t="shared" si="1"/>
        <v>4799</v>
      </c>
      <c r="K14" s="52">
        <f t="shared" si="2"/>
        <v>12.8</v>
      </c>
      <c r="L14" s="52">
        <f t="shared" si="3"/>
        <v>0</v>
      </c>
      <c r="M14" s="52">
        <f t="shared" si="4"/>
        <v>0</v>
      </c>
      <c r="N14" s="52">
        <f t="shared" si="5"/>
        <v>12.8</v>
      </c>
      <c r="O14" s="53"/>
      <c r="P14" s="53"/>
      <c r="Q14" s="54"/>
    </row>
    <row r="15" spans="1:17" s="55" customFormat="1" ht="15.75" customHeight="1">
      <c r="A15" s="46">
        <v>7</v>
      </c>
      <c r="B15" s="47" t="s">
        <v>30</v>
      </c>
      <c r="C15" s="48">
        <v>5</v>
      </c>
      <c r="D15" s="32">
        <v>4122</v>
      </c>
      <c r="E15" s="30">
        <v>1</v>
      </c>
      <c r="F15" s="30"/>
      <c r="G15" s="30"/>
      <c r="H15" s="50">
        <v>17143</v>
      </c>
      <c r="I15" s="51">
        <f t="shared" si="0"/>
        <v>0.24</v>
      </c>
      <c r="J15" s="50">
        <f t="shared" si="1"/>
        <v>4122</v>
      </c>
      <c r="K15" s="52">
        <f t="shared" si="2"/>
        <v>1.4</v>
      </c>
      <c r="L15" s="52">
        <f t="shared" si="3"/>
        <v>0</v>
      </c>
      <c r="M15" s="52">
        <f t="shared" si="4"/>
        <v>0</v>
      </c>
      <c r="N15" s="52">
        <f t="shared" si="5"/>
        <v>1.4</v>
      </c>
      <c r="O15" s="53"/>
      <c r="P15" s="53"/>
      <c r="Q15" s="54"/>
    </row>
    <row r="16" spans="1:17" s="57" customFormat="1" ht="15.75">
      <c r="A16" s="56">
        <v>8</v>
      </c>
      <c r="B16" s="47" t="s">
        <v>31</v>
      </c>
      <c r="C16" s="48">
        <v>5</v>
      </c>
      <c r="D16" s="32">
        <v>5512</v>
      </c>
      <c r="E16" s="30">
        <v>8</v>
      </c>
      <c r="F16" s="30"/>
      <c r="G16" s="30"/>
      <c r="H16" s="50">
        <v>17143</v>
      </c>
      <c r="I16" s="51">
        <f t="shared" si="0"/>
        <v>0.322</v>
      </c>
      <c r="J16" s="50">
        <f t="shared" si="1"/>
        <v>5512</v>
      </c>
      <c r="K16" s="52">
        <f t="shared" si="2"/>
        <v>14.7</v>
      </c>
      <c r="L16" s="52">
        <f t="shared" si="3"/>
        <v>0</v>
      </c>
      <c r="M16" s="52">
        <f t="shared" si="4"/>
        <v>0</v>
      </c>
      <c r="N16" s="52">
        <f t="shared" si="5"/>
        <v>14.7</v>
      </c>
      <c r="O16" s="53"/>
      <c r="P16" s="53"/>
      <c r="Q16" s="54"/>
    </row>
    <row r="17" spans="1:17" s="55" customFormat="1" ht="31.5">
      <c r="A17" s="46">
        <v>9</v>
      </c>
      <c r="B17" s="47" t="s">
        <v>32</v>
      </c>
      <c r="C17" s="48">
        <v>5</v>
      </c>
      <c r="D17" s="32">
        <v>32164</v>
      </c>
      <c r="E17" s="30"/>
      <c r="F17" s="30"/>
      <c r="G17" s="30"/>
      <c r="H17" s="50">
        <v>17143</v>
      </c>
      <c r="I17" s="51">
        <f t="shared" si="0"/>
        <v>1.876</v>
      </c>
      <c r="J17" s="50">
        <f t="shared" si="1"/>
        <v>32164</v>
      </c>
      <c r="K17" s="52">
        <f t="shared" si="2"/>
        <v>0</v>
      </c>
      <c r="L17" s="52">
        <f t="shared" si="3"/>
        <v>0</v>
      </c>
      <c r="M17" s="52">
        <f t="shared" si="4"/>
        <v>0</v>
      </c>
      <c r="N17" s="52">
        <f t="shared" si="5"/>
        <v>0</v>
      </c>
      <c r="O17" s="53"/>
      <c r="P17" s="53"/>
      <c r="Q17" s="54"/>
    </row>
    <row r="18" spans="1:17" s="55" customFormat="1" ht="15.75">
      <c r="A18" s="56">
        <v>10</v>
      </c>
      <c r="B18" s="58" t="s">
        <v>33</v>
      </c>
      <c r="C18" s="48">
        <v>5</v>
      </c>
      <c r="D18" s="32">
        <v>12224</v>
      </c>
      <c r="E18" s="30"/>
      <c r="F18" s="30"/>
      <c r="G18" s="30"/>
      <c r="H18" s="50">
        <v>17143</v>
      </c>
      <c r="I18" s="51">
        <f t="shared" si="0"/>
        <v>0.713</v>
      </c>
      <c r="J18" s="50">
        <f t="shared" si="1"/>
        <v>12224</v>
      </c>
      <c r="K18" s="52">
        <f t="shared" si="2"/>
        <v>0</v>
      </c>
      <c r="L18" s="52">
        <f t="shared" si="3"/>
        <v>0</v>
      </c>
      <c r="M18" s="52">
        <f t="shared" si="4"/>
        <v>0</v>
      </c>
      <c r="N18" s="52">
        <f t="shared" si="5"/>
        <v>0</v>
      </c>
      <c r="O18" s="53"/>
      <c r="P18" s="53"/>
      <c r="Q18" s="54"/>
    </row>
    <row r="19" spans="1:17" s="55" customFormat="1" ht="15.75">
      <c r="A19" s="46">
        <v>11</v>
      </c>
      <c r="B19" s="58" t="s">
        <v>34</v>
      </c>
      <c r="C19" s="48">
        <v>5</v>
      </c>
      <c r="D19" s="32">
        <v>17808</v>
      </c>
      <c r="E19" s="30">
        <v>2</v>
      </c>
      <c r="F19" s="30"/>
      <c r="G19" s="30"/>
      <c r="H19" s="50">
        <v>17143</v>
      </c>
      <c r="I19" s="51">
        <f t="shared" si="0"/>
        <v>1.039</v>
      </c>
      <c r="J19" s="50">
        <f t="shared" si="1"/>
        <v>17808</v>
      </c>
      <c r="K19" s="52">
        <f t="shared" si="2"/>
        <v>11.9</v>
      </c>
      <c r="L19" s="52">
        <f t="shared" si="3"/>
        <v>0</v>
      </c>
      <c r="M19" s="52">
        <f t="shared" si="4"/>
        <v>0</v>
      </c>
      <c r="N19" s="52">
        <f t="shared" si="5"/>
        <v>11.9</v>
      </c>
      <c r="O19" s="53"/>
      <c r="P19" s="53"/>
      <c r="Q19" s="54"/>
    </row>
    <row r="20" spans="1:17" s="55" customFormat="1" ht="15.75">
      <c r="A20" s="56">
        <v>12</v>
      </c>
      <c r="B20" s="58" t="s">
        <v>35</v>
      </c>
      <c r="C20" s="48">
        <v>5</v>
      </c>
      <c r="D20" s="32">
        <v>14500</v>
      </c>
      <c r="E20" s="30">
        <v>1</v>
      </c>
      <c r="F20" s="30"/>
      <c r="G20" s="30"/>
      <c r="H20" s="50">
        <v>17143</v>
      </c>
      <c r="I20" s="51">
        <f t="shared" si="0"/>
        <v>0.846</v>
      </c>
      <c r="J20" s="50">
        <f t="shared" si="1"/>
        <v>14500</v>
      </c>
      <c r="K20" s="52">
        <f t="shared" si="2"/>
        <v>4.8</v>
      </c>
      <c r="L20" s="52">
        <f t="shared" si="3"/>
        <v>0</v>
      </c>
      <c r="M20" s="52">
        <f t="shared" si="4"/>
        <v>0</v>
      </c>
      <c r="N20" s="52">
        <f t="shared" si="5"/>
        <v>4.8</v>
      </c>
      <c r="O20" s="53"/>
      <c r="P20" s="53"/>
      <c r="Q20" s="54"/>
    </row>
    <row r="21" spans="1:17" s="55" customFormat="1" ht="15.75">
      <c r="A21" s="46">
        <v>13</v>
      </c>
      <c r="B21" s="58" t="s">
        <v>36</v>
      </c>
      <c r="C21" s="48">
        <v>5</v>
      </c>
      <c r="D21" s="32">
        <v>6342</v>
      </c>
      <c r="E21" s="30">
        <v>4</v>
      </c>
      <c r="F21" s="30"/>
      <c r="G21" s="30">
        <v>1</v>
      </c>
      <c r="H21" s="50">
        <v>17143</v>
      </c>
      <c r="I21" s="51">
        <f t="shared" si="0"/>
        <v>0.37</v>
      </c>
      <c r="J21" s="50">
        <f t="shared" si="1"/>
        <v>6342</v>
      </c>
      <c r="K21" s="52">
        <f t="shared" si="2"/>
        <v>8.5</v>
      </c>
      <c r="L21" s="52">
        <f t="shared" si="3"/>
        <v>0</v>
      </c>
      <c r="M21" s="52">
        <f t="shared" si="4"/>
        <v>2.1</v>
      </c>
      <c r="N21" s="52">
        <f t="shared" si="5"/>
        <v>10.6</v>
      </c>
      <c r="O21" s="53"/>
      <c r="P21" s="53"/>
      <c r="Q21" s="54"/>
    </row>
    <row r="22" spans="1:17" s="55" customFormat="1" ht="19.5" customHeight="1">
      <c r="A22" s="56">
        <v>14</v>
      </c>
      <c r="B22" s="58" t="s">
        <v>37</v>
      </c>
      <c r="C22" s="48">
        <v>5</v>
      </c>
      <c r="D22" s="32">
        <v>42996</v>
      </c>
      <c r="E22" s="30">
        <v>1</v>
      </c>
      <c r="F22" s="30"/>
      <c r="G22" s="30"/>
      <c r="H22" s="50">
        <v>17143</v>
      </c>
      <c r="I22" s="51">
        <f t="shared" si="0"/>
        <v>2.508</v>
      </c>
      <c r="J22" s="50">
        <f t="shared" si="1"/>
        <v>42996</v>
      </c>
      <c r="K22" s="52">
        <f t="shared" si="2"/>
        <v>14.3</v>
      </c>
      <c r="L22" s="52">
        <f t="shared" si="3"/>
        <v>0</v>
      </c>
      <c r="M22" s="52">
        <f t="shared" si="4"/>
        <v>0</v>
      </c>
      <c r="N22" s="52">
        <f t="shared" si="5"/>
        <v>14.3</v>
      </c>
      <c r="O22" s="53"/>
      <c r="P22" s="53"/>
      <c r="Q22" s="54"/>
    </row>
    <row r="23" spans="1:17" s="55" customFormat="1" ht="15.75">
      <c r="A23" s="46">
        <v>15</v>
      </c>
      <c r="B23" s="58" t="s">
        <v>38</v>
      </c>
      <c r="C23" s="48">
        <v>5</v>
      </c>
      <c r="D23" s="32">
        <v>10327</v>
      </c>
      <c r="E23" s="30">
        <v>7</v>
      </c>
      <c r="F23" s="30"/>
      <c r="G23" s="30"/>
      <c r="H23" s="50">
        <v>17143</v>
      </c>
      <c r="I23" s="51">
        <f t="shared" si="0"/>
        <v>0.602</v>
      </c>
      <c r="J23" s="50">
        <f t="shared" si="1"/>
        <v>10327</v>
      </c>
      <c r="K23" s="52">
        <f t="shared" si="2"/>
        <v>24.1</v>
      </c>
      <c r="L23" s="52">
        <f t="shared" si="3"/>
        <v>0</v>
      </c>
      <c r="M23" s="52">
        <f t="shared" si="4"/>
        <v>0</v>
      </c>
      <c r="N23" s="52">
        <f t="shared" si="5"/>
        <v>24.1</v>
      </c>
      <c r="O23" s="53"/>
      <c r="P23" s="53"/>
      <c r="Q23" s="54"/>
    </row>
    <row r="24" spans="1:17" s="55" customFormat="1" ht="15.75" customHeight="1">
      <c r="A24" s="56">
        <v>16</v>
      </c>
      <c r="B24" s="58" t="s">
        <v>39</v>
      </c>
      <c r="C24" s="48">
        <v>5</v>
      </c>
      <c r="D24" s="32">
        <v>18744</v>
      </c>
      <c r="E24" s="30">
        <v>1</v>
      </c>
      <c r="F24" s="30"/>
      <c r="G24" s="30"/>
      <c r="H24" s="50">
        <v>17143</v>
      </c>
      <c r="I24" s="51">
        <f t="shared" si="0"/>
        <v>1.093</v>
      </c>
      <c r="J24" s="50">
        <f t="shared" si="1"/>
        <v>18744</v>
      </c>
      <c r="K24" s="52">
        <f t="shared" si="2"/>
        <v>6.2</v>
      </c>
      <c r="L24" s="52">
        <f t="shared" si="3"/>
        <v>0</v>
      </c>
      <c r="M24" s="52">
        <f t="shared" si="4"/>
        <v>0</v>
      </c>
      <c r="N24" s="52">
        <f t="shared" si="5"/>
        <v>6.2</v>
      </c>
      <c r="O24" s="53"/>
      <c r="P24" s="53"/>
      <c r="Q24" s="54"/>
    </row>
    <row r="25" spans="1:17" s="55" customFormat="1" ht="15.75">
      <c r="A25" s="46">
        <v>17</v>
      </c>
      <c r="B25" s="58" t="s">
        <v>40</v>
      </c>
      <c r="C25" s="48">
        <v>5</v>
      </c>
      <c r="D25" s="32">
        <v>13792</v>
      </c>
      <c r="E25" s="30">
        <v>2</v>
      </c>
      <c r="F25" s="30"/>
      <c r="G25" s="30"/>
      <c r="H25" s="50">
        <v>17143</v>
      </c>
      <c r="I25" s="51">
        <f t="shared" si="0"/>
        <v>0.805</v>
      </c>
      <c r="J25" s="50">
        <f t="shared" si="1"/>
        <v>13792</v>
      </c>
      <c r="K25" s="52">
        <f t="shared" si="2"/>
        <v>9.2</v>
      </c>
      <c r="L25" s="52">
        <f t="shared" si="3"/>
        <v>0</v>
      </c>
      <c r="M25" s="52">
        <f t="shared" si="4"/>
        <v>0</v>
      </c>
      <c r="N25" s="52">
        <f t="shared" si="5"/>
        <v>9.2</v>
      </c>
      <c r="O25" s="53"/>
      <c r="P25" s="53"/>
      <c r="Q25" s="54"/>
    </row>
    <row r="26" spans="1:17" s="55" customFormat="1" ht="15.75">
      <c r="A26" s="56">
        <v>18</v>
      </c>
      <c r="B26" s="58" t="s">
        <v>41</v>
      </c>
      <c r="C26" s="48">
        <v>5</v>
      </c>
      <c r="D26" s="32">
        <v>5937</v>
      </c>
      <c r="E26" s="30">
        <v>6</v>
      </c>
      <c r="F26" s="30"/>
      <c r="G26" s="30"/>
      <c r="H26" s="50">
        <v>17143</v>
      </c>
      <c r="I26" s="51">
        <f t="shared" si="0"/>
        <v>0.346</v>
      </c>
      <c r="J26" s="50">
        <f t="shared" si="1"/>
        <v>5937</v>
      </c>
      <c r="K26" s="52">
        <f t="shared" si="2"/>
        <v>11.9</v>
      </c>
      <c r="L26" s="52">
        <f t="shared" si="3"/>
        <v>0</v>
      </c>
      <c r="M26" s="52">
        <f t="shared" si="4"/>
        <v>0</v>
      </c>
      <c r="N26" s="52">
        <f t="shared" si="5"/>
        <v>11.9</v>
      </c>
      <c r="O26" s="53"/>
      <c r="P26" s="53"/>
      <c r="Q26" s="54"/>
    </row>
    <row r="27" spans="1:17" s="55" customFormat="1" ht="31.5">
      <c r="A27" s="46">
        <v>19</v>
      </c>
      <c r="B27" s="58" t="s">
        <v>42</v>
      </c>
      <c r="C27" s="48">
        <v>5</v>
      </c>
      <c r="D27" s="32">
        <v>15196</v>
      </c>
      <c r="E27" s="30">
        <v>1</v>
      </c>
      <c r="F27" s="30"/>
      <c r="G27" s="30"/>
      <c r="H27" s="50">
        <v>17143</v>
      </c>
      <c r="I27" s="51">
        <f t="shared" si="0"/>
        <v>0.886</v>
      </c>
      <c r="J27" s="50">
        <f t="shared" si="1"/>
        <v>15196</v>
      </c>
      <c r="K27" s="52">
        <f t="shared" si="2"/>
        <v>5.1</v>
      </c>
      <c r="L27" s="52">
        <f t="shared" si="3"/>
        <v>0</v>
      </c>
      <c r="M27" s="52">
        <f t="shared" si="4"/>
        <v>0</v>
      </c>
      <c r="N27" s="52">
        <f t="shared" si="5"/>
        <v>5.1</v>
      </c>
      <c r="O27" s="53"/>
      <c r="P27" s="53"/>
      <c r="Q27" s="54"/>
    </row>
    <row r="28" spans="1:17" s="55" customFormat="1" ht="15" customHeight="1">
      <c r="A28" s="56">
        <v>20</v>
      </c>
      <c r="B28" s="58" t="s">
        <v>43</v>
      </c>
      <c r="C28" s="48">
        <v>5</v>
      </c>
      <c r="D28" s="32">
        <v>10534</v>
      </c>
      <c r="E28" s="30">
        <v>1</v>
      </c>
      <c r="F28" s="30"/>
      <c r="G28" s="30"/>
      <c r="H28" s="50">
        <v>17143</v>
      </c>
      <c r="I28" s="51">
        <f t="shared" si="0"/>
        <v>0.614</v>
      </c>
      <c r="J28" s="50">
        <f t="shared" si="1"/>
        <v>10534</v>
      </c>
      <c r="K28" s="52">
        <f t="shared" si="2"/>
        <v>3.5</v>
      </c>
      <c r="L28" s="52">
        <f t="shared" si="3"/>
        <v>0</v>
      </c>
      <c r="M28" s="52">
        <f t="shared" si="4"/>
        <v>0</v>
      </c>
      <c r="N28" s="52">
        <f t="shared" si="5"/>
        <v>3.5</v>
      </c>
      <c r="O28" s="53"/>
      <c r="P28" s="53"/>
      <c r="Q28" s="54"/>
    </row>
    <row r="29" spans="1:17" s="55" customFormat="1" ht="18.75" customHeight="1">
      <c r="A29" s="46">
        <v>21</v>
      </c>
      <c r="B29" s="58" t="s">
        <v>44</v>
      </c>
      <c r="C29" s="48">
        <v>5</v>
      </c>
      <c r="D29" s="32">
        <v>25243</v>
      </c>
      <c r="E29" s="30">
        <v>1</v>
      </c>
      <c r="F29" s="30"/>
      <c r="G29" s="30">
        <v>1</v>
      </c>
      <c r="H29" s="50">
        <v>17143</v>
      </c>
      <c r="I29" s="51">
        <f t="shared" si="0"/>
        <v>1.472</v>
      </c>
      <c r="J29" s="50">
        <f t="shared" si="1"/>
        <v>25243</v>
      </c>
      <c r="K29" s="52">
        <f t="shared" si="2"/>
        <v>8.4</v>
      </c>
      <c r="L29" s="52">
        <f t="shared" si="3"/>
        <v>0</v>
      </c>
      <c r="M29" s="52">
        <f t="shared" si="4"/>
        <v>8.4</v>
      </c>
      <c r="N29" s="52">
        <f t="shared" si="5"/>
        <v>16.8</v>
      </c>
      <c r="O29" s="53"/>
      <c r="P29" s="53"/>
      <c r="Q29" s="54"/>
    </row>
    <row r="30" spans="1:17" s="55" customFormat="1" ht="31.5">
      <c r="A30" s="56">
        <v>22</v>
      </c>
      <c r="B30" s="58" t="s">
        <v>45</v>
      </c>
      <c r="C30" s="48">
        <v>5</v>
      </c>
      <c r="D30" s="32">
        <v>44680</v>
      </c>
      <c r="E30" s="30"/>
      <c r="F30" s="30"/>
      <c r="G30" s="30"/>
      <c r="H30" s="50">
        <v>17143</v>
      </c>
      <c r="I30" s="51">
        <f t="shared" si="0"/>
        <v>2.606</v>
      </c>
      <c r="J30" s="50">
        <f t="shared" si="1"/>
        <v>44680</v>
      </c>
      <c r="K30" s="52">
        <f t="shared" si="2"/>
        <v>0</v>
      </c>
      <c r="L30" s="52">
        <f t="shared" si="3"/>
        <v>0</v>
      </c>
      <c r="M30" s="52">
        <f t="shared" si="4"/>
        <v>0</v>
      </c>
      <c r="N30" s="52">
        <f t="shared" si="5"/>
        <v>0</v>
      </c>
      <c r="O30" s="53"/>
      <c r="P30" s="53"/>
      <c r="Q30" s="54"/>
    </row>
    <row r="31" spans="1:17" s="55" customFormat="1" ht="15.75">
      <c r="A31" s="46">
        <v>23</v>
      </c>
      <c r="B31" s="58" t="s">
        <v>46</v>
      </c>
      <c r="C31" s="48">
        <v>5</v>
      </c>
      <c r="D31" s="32">
        <v>72968</v>
      </c>
      <c r="E31" s="30"/>
      <c r="F31" s="30"/>
      <c r="G31" s="30"/>
      <c r="H31" s="50">
        <v>17143</v>
      </c>
      <c r="I31" s="51">
        <f t="shared" si="0"/>
        <v>4.256</v>
      </c>
      <c r="J31" s="50">
        <f t="shared" si="1"/>
        <v>72968</v>
      </c>
      <c r="K31" s="52">
        <f t="shared" si="2"/>
        <v>0</v>
      </c>
      <c r="L31" s="52">
        <f t="shared" si="3"/>
        <v>0</v>
      </c>
      <c r="M31" s="52">
        <f t="shared" si="4"/>
        <v>0</v>
      </c>
      <c r="N31" s="52">
        <f t="shared" si="5"/>
        <v>0</v>
      </c>
      <c r="O31" s="53"/>
      <c r="P31" s="53"/>
      <c r="Q31" s="54"/>
    </row>
    <row r="32" spans="1:17" s="55" customFormat="1" ht="15.75" customHeight="1">
      <c r="A32" s="56">
        <v>24</v>
      </c>
      <c r="B32" s="58" t="s">
        <v>47</v>
      </c>
      <c r="C32" s="48">
        <v>5</v>
      </c>
      <c r="D32" s="32">
        <v>24131</v>
      </c>
      <c r="E32" s="30">
        <v>2</v>
      </c>
      <c r="F32" s="30"/>
      <c r="G32" s="30"/>
      <c r="H32" s="50">
        <v>17143</v>
      </c>
      <c r="I32" s="51">
        <f t="shared" si="0"/>
        <v>1.408</v>
      </c>
      <c r="J32" s="50">
        <f t="shared" si="1"/>
        <v>24131</v>
      </c>
      <c r="K32" s="52">
        <f t="shared" si="2"/>
        <v>16.1</v>
      </c>
      <c r="L32" s="52">
        <f t="shared" si="3"/>
        <v>0</v>
      </c>
      <c r="M32" s="52">
        <f t="shared" si="4"/>
        <v>0</v>
      </c>
      <c r="N32" s="52">
        <f t="shared" si="5"/>
        <v>16.1</v>
      </c>
      <c r="O32" s="53"/>
      <c r="P32" s="53"/>
      <c r="Q32" s="54"/>
    </row>
    <row r="33" spans="1:17" s="55" customFormat="1" ht="15.75" customHeight="1">
      <c r="A33" s="46">
        <v>25</v>
      </c>
      <c r="B33" s="58" t="s">
        <v>48</v>
      </c>
      <c r="C33" s="48">
        <v>5</v>
      </c>
      <c r="D33" s="32">
        <v>22613</v>
      </c>
      <c r="E33" s="30"/>
      <c r="F33" s="30"/>
      <c r="G33" s="30"/>
      <c r="H33" s="50">
        <v>17143</v>
      </c>
      <c r="I33" s="51">
        <f t="shared" si="0"/>
        <v>1.319</v>
      </c>
      <c r="J33" s="50">
        <f t="shared" si="1"/>
        <v>22613</v>
      </c>
      <c r="K33" s="52">
        <f t="shared" si="2"/>
        <v>0</v>
      </c>
      <c r="L33" s="52">
        <f t="shared" si="3"/>
        <v>0</v>
      </c>
      <c r="M33" s="52">
        <f t="shared" si="4"/>
        <v>0</v>
      </c>
      <c r="N33" s="52">
        <f t="shared" si="5"/>
        <v>0</v>
      </c>
      <c r="O33" s="53"/>
      <c r="P33" s="53"/>
      <c r="Q33" s="54"/>
    </row>
    <row r="34" spans="1:17" s="55" customFormat="1" ht="15.75" customHeight="1">
      <c r="A34" s="56">
        <v>26</v>
      </c>
      <c r="B34" s="58" t="s">
        <v>49</v>
      </c>
      <c r="C34" s="48">
        <v>5</v>
      </c>
      <c r="D34" s="32">
        <v>51300</v>
      </c>
      <c r="E34" s="30">
        <v>2</v>
      </c>
      <c r="F34" s="30"/>
      <c r="G34" s="30"/>
      <c r="H34" s="50">
        <v>17143</v>
      </c>
      <c r="I34" s="51">
        <f t="shared" si="0"/>
        <v>2.992</v>
      </c>
      <c r="J34" s="50">
        <f t="shared" si="1"/>
        <v>51300</v>
      </c>
      <c r="K34" s="52">
        <f t="shared" si="2"/>
        <v>34.2</v>
      </c>
      <c r="L34" s="52">
        <f t="shared" si="3"/>
        <v>0</v>
      </c>
      <c r="M34" s="52">
        <f t="shared" si="4"/>
        <v>0</v>
      </c>
      <c r="N34" s="52">
        <f t="shared" si="5"/>
        <v>34.2</v>
      </c>
      <c r="O34" s="53"/>
      <c r="P34" s="53"/>
      <c r="Q34" s="54"/>
    </row>
    <row r="35" spans="1:17" s="55" customFormat="1" ht="15.75" customHeight="1">
      <c r="A35" s="46">
        <v>27</v>
      </c>
      <c r="B35" s="58" t="s">
        <v>50</v>
      </c>
      <c r="C35" s="48">
        <v>5</v>
      </c>
      <c r="D35" s="32">
        <v>50783</v>
      </c>
      <c r="E35" s="30">
        <v>2</v>
      </c>
      <c r="F35" s="30"/>
      <c r="G35" s="30"/>
      <c r="H35" s="50">
        <v>17143</v>
      </c>
      <c r="I35" s="51">
        <f t="shared" si="0"/>
        <v>2.962</v>
      </c>
      <c r="J35" s="50">
        <f t="shared" si="1"/>
        <v>50783</v>
      </c>
      <c r="K35" s="52">
        <f t="shared" si="2"/>
        <v>33.9</v>
      </c>
      <c r="L35" s="52">
        <f t="shared" si="3"/>
        <v>0</v>
      </c>
      <c r="M35" s="52">
        <f t="shared" si="4"/>
        <v>0</v>
      </c>
      <c r="N35" s="52">
        <f t="shared" si="5"/>
        <v>33.9</v>
      </c>
      <c r="O35" s="53"/>
      <c r="P35" s="53"/>
      <c r="Q35" s="54"/>
    </row>
    <row r="36" spans="1:17" s="55" customFormat="1" ht="15.75" customHeight="1">
      <c r="A36" s="56">
        <v>28</v>
      </c>
      <c r="B36" s="58" t="s">
        <v>51</v>
      </c>
      <c r="C36" s="48">
        <v>5</v>
      </c>
      <c r="D36" s="32">
        <v>57608</v>
      </c>
      <c r="E36" s="30"/>
      <c r="F36" s="30"/>
      <c r="G36" s="30"/>
      <c r="H36" s="50">
        <v>17143</v>
      </c>
      <c r="I36" s="51">
        <f t="shared" si="0"/>
        <v>3.36</v>
      </c>
      <c r="J36" s="50">
        <f t="shared" si="1"/>
        <v>57608</v>
      </c>
      <c r="K36" s="52">
        <f t="shared" si="2"/>
        <v>0</v>
      </c>
      <c r="L36" s="52">
        <f t="shared" si="3"/>
        <v>0</v>
      </c>
      <c r="M36" s="52">
        <f t="shared" si="4"/>
        <v>0</v>
      </c>
      <c r="N36" s="52">
        <f t="shared" si="5"/>
        <v>0</v>
      </c>
      <c r="O36" s="53"/>
      <c r="P36" s="53"/>
      <c r="Q36" s="54"/>
    </row>
    <row r="37" spans="1:17" s="55" customFormat="1" ht="15.75" customHeight="1">
      <c r="A37" s="46">
        <v>29</v>
      </c>
      <c r="B37" s="58" t="s">
        <v>52</v>
      </c>
      <c r="C37" s="48">
        <v>5</v>
      </c>
      <c r="D37" s="32">
        <v>26466</v>
      </c>
      <c r="E37" s="30"/>
      <c r="F37" s="30">
        <v>1</v>
      </c>
      <c r="G37" s="30"/>
      <c r="H37" s="50">
        <v>17143</v>
      </c>
      <c r="I37" s="51">
        <f t="shared" si="0"/>
        <v>1.544</v>
      </c>
      <c r="J37" s="50">
        <f t="shared" si="1"/>
        <v>26466</v>
      </c>
      <c r="K37" s="52">
        <f t="shared" si="2"/>
        <v>0</v>
      </c>
      <c r="L37" s="52">
        <f t="shared" si="3"/>
        <v>8.8</v>
      </c>
      <c r="M37" s="52">
        <f t="shared" si="4"/>
        <v>0</v>
      </c>
      <c r="N37" s="52">
        <f t="shared" si="5"/>
        <v>8.8</v>
      </c>
      <c r="O37" s="53"/>
      <c r="P37" s="53"/>
      <c r="Q37" s="54"/>
    </row>
    <row r="38" spans="1:17" s="55" customFormat="1" ht="15.75" customHeight="1">
      <c r="A38" s="56">
        <v>30</v>
      </c>
      <c r="B38" s="58" t="s">
        <v>53</v>
      </c>
      <c r="C38" s="48">
        <v>5</v>
      </c>
      <c r="D38" s="32">
        <v>16950</v>
      </c>
      <c r="E38" s="30"/>
      <c r="F38" s="30"/>
      <c r="G38" s="30"/>
      <c r="H38" s="50">
        <v>17143</v>
      </c>
      <c r="I38" s="51">
        <f t="shared" si="0"/>
        <v>0.989</v>
      </c>
      <c r="J38" s="50">
        <f t="shared" si="1"/>
        <v>16950</v>
      </c>
      <c r="K38" s="52">
        <f t="shared" si="2"/>
        <v>0</v>
      </c>
      <c r="L38" s="52">
        <f t="shared" si="3"/>
        <v>0</v>
      </c>
      <c r="M38" s="52">
        <f t="shared" si="4"/>
        <v>0</v>
      </c>
      <c r="N38" s="52">
        <f t="shared" si="5"/>
        <v>0</v>
      </c>
      <c r="O38" s="53"/>
      <c r="P38" s="53"/>
      <c r="Q38" s="54"/>
    </row>
    <row r="39" spans="1:17" s="55" customFormat="1" ht="15.75" customHeight="1">
      <c r="A39" s="46">
        <v>31</v>
      </c>
      <c r="B39" s="58" t="s">
        <v>54</v>
      </c>
      <c r="C39" s="48">
        <v>5</v>
      </c>
      <c r="D39" s="32">
        <v>44493</v>
      </c>
      <c r="E39" s="30"/>
      <c r="F39" s="30"/>
      <c r="G39" s="30"/>
      <c r="H39" s="50">
        <v>17143</v>
      </c>
      <c r="I39" s="51">
        <f t="shared" si="0"/>
        <v>2.595</v>
      </c>
      <c r="J39" s="50">
        <f t="shared" si="1"/>
        <v>44493</v>
      </c>
      <c r="K39" s="52">
        <f t="shared" si="2"/>
        <v>0</v>
      </c>
      <c r="L39" s="52">
        <f t="shared" si="3"/>
        <v>0</v>
      </c>
      <c r="M39" s="52">
        <f t="shared" si="4"/>
        <v>0</v>
      </c>
      <c r="N39" s="52">
        <f t="shared" si="5"/>
        <v>0</v>
      </c>
      <c r="O39" s="53"/>
      <c r="P39" s="53"/>
      <c r="Q39" s="54"/>
    </row>
    <row r="40" spans="1:17" s="55" customFormat="1" ht="15.75" customHeight="1">
      <c r="A40" s="56">
        <v>32</v>
      </c>
      <c r="B40" s="58" t="s">
        <v>55</v>
      </c>
      <c r="C40" s="48">
        <v>5</v>
      </c>
      <c r="D40" s="32">
        <v>5867</v>
      </c>
      <c r="E40" s="30"/>
      <c r="F40" s="30"/>
      <c r="G40" s="30"/>
      <c r="H40" s="50">
        <v>17143</v>
      </c>
      <c r="I40" s="51">
        <f t="shared" si="0"/>
        <v>0.342</v>
      </c>
      <c r="J40" s="50">
        <f t="shared" si="1"/>
        <v>5867</v>
      </c>
      <c r="K40" s="52">
        <f t="shared" si="2"/>
        <v>0</v>
      </c>
      <c r="L40" s="52">
        <f t="shared" si="3"/>
        <v>0</v>
      </c>
      <c r="M40" s="52">
        <f t="shared" si="4"/>
        <v>0</v>
      </c>
      <c r="N40" s="52">
        <f t="shared" si="5"/>
        <v>0</v>
      </c>
      <c r="O40" s="53"/>
      <c r="P40" s="53"/>
      <c r="Q40" s="54"/>
    </row>
    <row r="41" spans="1:17" s="55" customFormat="1" ht="15.75" customHeight="1">
      <c r="A41" s="46">
        <v>33</v>
      </c>
      <c r="B41" s="58" t="s">
        <v>56</v>
      </c>
      <c r="C41" s="48">
        <v>5</v>
      </c>
      <c r="D41" s="32">
        <v>10600</v>
      </c>
      <c r="E41" s="30">
        <v>6</v>
      </c>
      <c r="F41" s="30"/>
      <c r="G41" s="30"/>
      <c r="H41" s="50">
        <v>17143</v>
      </c>
      <c r="I41" s="51">
        <f t="shared" si="0"/>
        <v>0.618</v>
      </c>
      <c r="J41" s="50">
        <f t="shared" si="1"/>
        <v>10600</v>
      </c>
      <c r="K41" s="52">
        <f t="shared" si="2"/>
        <v>21.2</v>
      </c>
      <c r="L41" s="52">
        <f t="shared" si="3"/>
        <v>0</v>
      </c>
      <c r="M41" s="52">
        <f t="shared" si="4"/>
        <v>0</v>
      </c>
      <c r="N41" s="52">
        <f t="shared" si="5"/>
        <v>21.2</v>
      </c>
      <c r="O41" s="53"/>
      <c r="P41" s="53"/>
      <c r="Q41" s="54"/>
    </row>
    <row r="42" spans="1:17" s="55" customFormat="1" ht="15.75" customHeight="1">
      <c r="A42" s="56">
        <v>34</v>
      </c>
      <c r="B42" s="58" t="s">
        <v>57</v>
      </c>
      <c r="C42" s="48">
        <v>5</v>
      </c>
      <c r="D42" s="32">
        <v>7834</v>
      </c>
      <c r="E42" s="30">
        <v>1</v>
      </c>
      <c r="F42" s="30">
        <v>1</v>
      </c>
      <c r="G42" s="30"/>
      <c r="H42" s="50">
        <v>17143</v>
      </c>
      <c r="I42" s="51">
        <f t="shared" si="0"/>
        <v>0.457</v>
      </c>
      <c r="J42" s="50">
        <f t="shared" si="1"/>
        <v>7834</v>
      </c>
      <c r="K42" s="52">
        <f t="shared" si="2"/>
        <v>2.6</v>
      </c>
      <c r="L42" s="52">
        <f t="shared" si="3"/>
        <v>2.6</v>
      </c>
      <c r="M42" s="52">
        <f t="shared" si="4"/>
        <v>0</v>
      </c>
      <c r="N42" s="52">
        <f t="shared" si="5"/>
        <v>5.2</v>
      </c>
      <c r="O42" s="53"/>
      <c r="P42" s="53"/>
      <c r="Q42" s="54"/>
    </row>
    <row r="43" spans="1:17" s="55" customFormat="1" ht="15.75" customHeight="1">
      <c r="A43" s="46">
        <v>35</v>
      </c>
      <c r="B43" s="58" t="s">
        <v>58</v>
      </c>
      <c r="C43" s="48">
        <v>5</v>
      </c>
      <c r="D43" s="32">
        <v>23316</v>
      </c>
      <c r="E43" s="30">
        <v>2</v>
      </c>
      <c r="F43" s="30"/>
      <c r="G43" s="30"/>
      <c r="H43" s="50">
        <v>17143</v>
      </c>
      <c r="I43" s="51">
        <f t="shared" si="0"/>
        <v>1.36</v>
      </c>
      <c r="J43" s="50">
        <f t="shared" si="1"/>
        <v>23316</v>
      </c>
      <c r="K43" s="52">
        <f t="shared" si="2"/>
        <v>15.5</v>
      </c>
      <c r="L43" s="52">
        <f t="shared" si="3"/>
        <v>0</v>
      </c>
      <c r="M43" s="52">
        <f t="shared" si="4"/>
        <v>0</v>
      </c>
      <c r="N43" s="52">
        <f t="shared" si="5"/>
        <v>15.5</v>
      </c>
      <c r="O43" s="53"/>
      <c r="P43" s="53"/>
      <c r="Q43" s="54"/>
    </row>
    <row r="44" spans="1:17" s="55" customFormat="1" ht="27" customHeight="1">
      <c r="A44" s="56">
        <v>36</v>
      </c>
      <c r="B44" s="58" t="s">
        <v>59</v>
      </c>
      <c r="C44" s="48">
        <v>5</v>
      </c>
      <c r="D44" s="32">
        <v>47850</v>
      </c>
      <c r="E44" s="30"/>
      <c r="F44" s="30"/>
      <c r="G44" s="30"/>
      <c r="H44" s="50">
        <v>17143</v>
      </c>
      <c r="I44" s="51">
        <f t="shared" si="0"/>
        <v>2.791</v>
      </c>
      <c r="J44" s="50">
        <f t="shared" si="1"/>
        <v>47850</v>
      </c>
      <c r="K44" s="52">
        <f t="shared" si="2"/>
        <v>0</v>
      </c>
      <c r="L44" s="52">
        <f t="shared" si="3"/>
        <v>0</v>
      </c>
      <c r="M44" s="52">
        <f t="shared" si="4"/>
        <v>0</v>
      </c>
      <c r="N44" s="52">
        <f t="shared" si="5"/>
        <v>0</v>
      </c>
      <c r="O44" s="53"/>
      <c r="P44" s="53"/>
      <c r="Q44" s="54"/>
    </row>
    <row r="45" spans="1:17" s="55" customFormat="1" ht="15.75" customHeight="1" thickBot="1">
      <c r="A45" s="46">
        <v>37</v>
      </c>
      <c r="B45" s="60" t="s">
        <v>60</v>
      </c>
      <c r="C45" s="48">
        <v>5</v>
      </c>
      <c r="D45" s="61">
        <v>47315</v>
      </c>
      <c r="E45" s="91">
        <v>1</v>
      </c>
      <c r="F45" s="30"/>
      <c r="G45" s="30"/>
      <c r="H45" s="50">
        <v>17143</v>
      </c>
      <c r="I45" s="51">
        <f t="shared" si="0"/>
        <v>2.76</v>
      </c>
      <c r="J45" s="50">
        <f t="shared" si="1"/>
        <v>47315</v>
      </c>
      <c r="K45" s="52">
        <f t="shared" si="2"/>
        <v>15.8</v>
      </c>
      <c r="L45" s="52">
        <f t="shared" si="3"/>
        <v>0</v>
      </c>
      <c r="M45" s="52">
        <f t="shared" si="4"/>
        <v>0</v>
      </c>
      <c r="N45" s="52">
        <f t="shared" si="5"/>
        <v>15.8</v>
      </c>
      <c r="O45" s="53"/>
      <c r="P45" s="53"/>
      <c r="Q45" s="54"/>
    </row>
    <row r="46" spans="1:16" s="55" customFormat="1" ht="15.75" customHeight="1" thickBot="1">
      <c r="A46" s="63"/>
      <c r="B46" s="64" t="s">
        <v>22</v>
      </c>
      <c r="C46" s="65"/>
      <c r="D46" s="92"/>
      <c r="E46" s="67">
        <f>SUM(E9:E45)</f>
        <v>94</v>
      </c>
      <c r="F46" s="67">
        <f>SUM(F9:F45)</f>
        <v>2</v>
      </c>
      <c r="G46" s="67">
        <f>SUM(G9:G45)</f>
        <v>2</v>
      </c>
      <c r="H46" s="68"/>
      <c r="I46" s="68"/>
      <c r="J46" s="68"/>
      <c r="K46" s="52">
        <f>SUM(K9:K45)</f>
        <v>374.5</v>
      </c>
      <c r="L46" s="52">
        <f>SUM(L9:L45)</f>
        <v>11.4</v>
      </c>
      <c r="M46" s="52">
        <f>SUM(M9:M45)</f>
        <v>10.5</v>
      </c>
      <c r="N46" s="52">
        <f>SUM(N9:N45)</f>
        <v>396.4</v>
      </c>
      <c r="O46" s="53"/>
      <c r="P46" s="53"/>
    </row>
    <row r="47" spans="1:16" s="40" customFormat="1" ht="15.75" customHeight="1">
      <c r="A47" s="69"/>
      <c r="B47" s="70"/>
      <c r="C47" s="70"/>
      <c r="D47" s="70"/>
      <c r="E47" s="71"/>
      <c r="F47" s="70"/>
      <c r="G47" s="70"/>
      <c r="H47" s="72"/>
      <c r="I47" s="73"/>
      <c r="J47" s="73"/>
      <c r="N47" s="74"/>
      <c r="O47" s="41"/>
      <c r="P47" s="41"/>
    </row>
    <row r="48" spans="1:16" s="40" customFormat="1" ht="15.75" customHeight="1">
      <c r="A48" s="75"/>
      <c r="B48" s="76"/>
      <c r="C48" s="76"/>
      <c r="D48" s="76"/>
      <c r="E48" s="77"/>
      <c r="F48" s="77"/>
      <c r="G48" s="77"/>
      <c r="H48" s="77"/>
      <c r="I48" s="77"/>
      <c r="J48" s="77"/>
      <c r="O48" s="41"/>
      <c r="P48" s="41"/>
    </row>
    <row r="49" spans="1:16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O49" s="41"/>
      <c r="P49" s="41"/>
    </row>
    <row r="50" spans="1:16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O50" s="41"/>
      <c r="P50" s="41"/>
    </row>
    <row r="51" spans="1:16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O51" s="41"/>
      <c r="P51" s="41"/>
    </row>
    <row r="52" spans="1:16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O52" s="41"/>
      <c r="P52" s="41"/>
    </row>
    <row r="53" spans="1:16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O53" s="41"/>
      <c r="P53" s="41"/>
    </row>
    <row r="54" spans="1:16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O54" s="41"/>
      <c r="P54" s="41"/>
    </row>
    <row r="55" spans="1:16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O55" s="41"/>
      <c r="P55" s="41"/>
    </row>
    <row r="56" spans="1:16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O56" s="41"/>
      <c r="P56" s="41"/>
    </row>
    <row r="57" spans="1:16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O57" s="41"/>
      <c r="P57" s="41"/>
    </row>
    <row r="58" spans="1:16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O58" s="41"/>
      <c r="P58" s="41"/>
    </row>
    <row r="59" spans="1:16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O59" s="41"/>
      <c r="P59" s="41"/>
    </row>
    <row r="60" spans="1:16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O60" s="41"/>
      <c r="P60" s="41"/>
    </row>
    <row r="61" spans="1:16" s="82" customFormat="1" ht="16.5" customHeight="1">
      <c r="A61" s="108"/>
      <c r="B61" s="108"/>
      <c r="C61" s="108"/>
      <c r="D61" s="108"/>
      <c r="E61" s="108"/>
      <c r="F61" s="108"/>
      <c r="G61" s="108"/>
      <c r="H61" s="81"/>
      <c r="I61" s="81"/>
      <c r="J61" s="81"/>
      <c r="O61" s="83"/>
      <c r="P61" s="83"/>
    </row>
    <row r="62" spans="1:10" ht="15.75">
      <c r="A62" s="75"/>
      <c r="B62" s="78"/>
      <c r="C62" s="78"/>
      <c r="D62" s="78"/>
      <c r="E62" s="77"/>
      <c r="F62" s="77"/>
      <c r="G62" s="77"/>
      <c r="H62" s="77"/>
      <c r="I62" s="77"/>
      <c r="J62" s="77"/>
    </row>
    <row r="63" spans="1:10" ht="15.75">
      <c r="A63" s="75"/>
      <c r="B63" s="78"/>
      <c r="C63" s="78"/>
      <c r="D63" s="78"/>
      <c r="E63" s="77"/>
      <c r="F63" s="77"/>
      <c r="G63" s="77"/>
      <c r="H63" s="77"/>
      <c r="I63" s="77"/>
      <c r="J63" s="77"/>
    </row>
    <row r="64" spans="1:10" ht="15.75">
      <c r="A64" s="75"/>
      <c r="B64" s="78"/>
      <c r="C64" s="78"/>
      <c r="D64" s="78"/>
      <c r="E64" s="77"/>
      <c r="F64" s="77"/>
      <c r="G64" s="77"/>
      <c r="H64" s="77"/>
      <c r="I64" s="77"/>
      <c r="J64" s="77"/>
    </row>
    <row r="65" spans="1:10" ht="15.75">
      <c r="A65" s="75"/>
      <c r="B65" s="78"/>
      <c r="C65" s="78"/>
      <c r="D65" s="78"/>
      <c r="E65" s="77"/>
      <c r="F65" s="77"/>
      <c r="G65" s="77"/>
      <c r="H65" s="77"/>
      <c r="I65" s="77"/>
      <c r="J65" s="77"/>
    </row>
    <row r="66" spans="1:10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</row>
    <row r="67" spans="1:10" ht="15.75">
      <c r="A67" s="75"/>
      <c r="B67" s="78"/>
      <c r="C67" s="78"/>
      <c r="D67" s="78"/>
      <c r="E67" s="77"/>
      <c r="F67" s="77"/>
      <c r="G67" s="77"/>
      <c r="H67" s="77"/>
      <c r="I67" s="77"/>
      <c r="J67" s="77"/>
    </row>
    <row r="68" spans="1:10" ht="15.75">
      <c r="A68" s="75"/>
      <c r="B68" s="78"/>
      <c r="C68" s="78"/>
      <c r="D68" s="78"/>
      <c r="E68" s="77"/>
      <c r="F68" s="77"/>
      <c r="G68" s="77"/>
      <c r="H68" s="77"/>
      <c r="I68" s="77"/>
      <c r="J68" s="77"/>
    </row>
    <row r="69" spans="1:10" ht="15.75">
      <c r="A69" s="75"/>
      <c r="B69" s="78"/>
      <c r="C69" s="78"/>
      <c r="D69" s="78"/>
      <c r="E69" s="77"/>
      <c r="F69" s="77"/>
      <c r="G69" s="77"/>
      <c r="H69" s="77"/>
      <c r="I69" s="77"/>
      <c r="J69" s="77"/>
    </row>
    <row r="70" spans="1:10" ht="15.75">
      <c r="A70" s="75"/>
      <c r="B70" s="78"/>
      <c r="C70" s="78"/>
      <c r="D70" s="78"/>
      <c r="E70" s="77"/>
      <c r="F70" s="77"/>
      <c r="G70" s="77"/>
      <c r="H70" s="77"/>
      <c r="I70" s="77"/>
      <c r="J70" s="77"/>
    </row>
    <row r="71" spans="1:10" ht="15.75">
      <c r="A71" s="75"/>
      <c r="B71" s="78"/>
      <c r="C71" s="78"/>
      <c r="D71" s="78"/>
      <c r="E71" s="77"/>
      <c r="F71" s="77"/>
      <c r="G71" s="77"/>
      <c r="H71" s="77"/>
      <c r="I71" s="77"/>
      <c r="J71" s="77"/>
    </row>
    <row r="72" spans="1:10" ht="15.75">
      <c r="A72" s="75"/>
      <c r="B72" s="76"/>
      <c r="C72" s="76"/>
      <c r="D72" s="76"/>
      <c r="E72" s="77"/>
      <c r="F72" s="77"/>
      <c r="G72" s="77"/>
      <c r="H72" s="77"/>
      <c r="I72" s="77"/>
      <c r="J72" s="77"/>
    </row>
    <row r="73" spans="1:10" ht="15.75">
      <c r="A73" s="75"/>
      <c r="B73" s="76"/>
      <c r="C73" s="76"/>
      <c r="D73" s="76"/>
      <c r="E73" s="77"/>
      <c r="F73" s="77"/>
      <c r="G73" s="77"/>
      <c r="H73" s="77"/>
      <c r="I73" s="77"/>
      <c r="J73" s="77"/>
    </row>
    <row r="74" spans="1:10" ht="15.75">
      <c r="A74" s="75"/>
      <c r="B74" s="76"/>
      <c r="C74" s="76"/>
      <c r="D74" s="76"/>
      <c r="E74" s="77"/>
      <c r="F74" s="77"/>
      <c r="G74" s="77"/>
      <c r="H74" s="77"/>
      <c r="I74" s="77"/>
      <c r="J74" s="77"/>
    </row>
    <row r="75" spans="1:10" ht="15.75">
      <c r="A75" s="75"/>
      <c r="B75" s="76"/>
      <c r="C75" s="76"/>
      <c r="D75" s="76"/>
      <c r="E75" s="77"/>
      <c r="F75" s="77"/>
      <c r="G75" s="77"/>
      <c r="H75" s="77"/>
      <c r="I75" s="77"/>
      <c r="J75" s="77"/>
    </row>
    <row r="76" spans="1:10" ht="15.75">
      <c r="A76" s="75"/>
      <c r="B76" s="76"/>
      <c r="C76" s="76"/>
      <c r="D76" s="76"/>
      <c r="E76" s="77"/>
      <c r="F76" s="77"/>
      <c r="G76" s="77"/>
      <c r="H76" s="77"/>
      <c r="I76" s="77"/>
      <c r="J76" s="77"/>
    </row>
    <row r="77" spans="1:10" ht="15.75">
      <c r="A77" s="75"/>
      <c r="B77" s="76"/>
      <c r="C77" s="76"/>
      <c r="D77" s="76"/>
      <c r="E77" s="77"/>
      <c r="F77" s="77"/>
      <c r="G77" s="77"/>
      <c r="H77" s="77"/>
      <c r="I77" s="77"/>
      <c r="J77" s="77"/>
    </row>
    <row r="78" spans="1:10" ht="15.75">
      <c r="A78" s="75"/>
      <c r="B78" s="76"/>
      <c r="C78" s="76"/>
      <c r="D78" s="76"/>
      <c r="E78" s="77"/>
      <c r="F78" s="77"/>
      <c r="G78" s="77"/>
      <c r="H78" s="77"/>
      <c r="I78" s="77"/>
      <c r="J78" s="77"/>
    </row>
    <row r="79" spans="1:10" ht="15.75">
      <c r="A79" s="75"/>
      <c r="B79" s="76"/>
      <c r="C79" s="76"/>
      <c r="D79" s="76"/>
      <c r="E79" s="77"/>
      <c r="F79" s="77"/>
      <c r="G79" s="77"/>
      <c r="H79" s="77"/>
      <c r="I79" s="77"/>
      <c r="J79" s="77"/>
    </row>
    <row r="80" spans="1:10" ht="15.75">
      <c r="A80" s="75"/>
      <c r="B80" s="76"/>
      <c r="C80" s="76"/>
      <c r="D80" s="76"/>
      <c r="E80" s="77"/>
      <c r="F80" s="77"/>
      <c r="G80" s="77"/>
      <c r="H80" s="77"/>
      <c r="I80" s="77"/>
      <c r="J80" s="77"/>
    </row>
    <row r="81" spans="1:10" ht="15.75">
      <c r="A81" s="75"/>
      <c r="B81" s="76"/>
      <c r="C81" s="76"/>
      <c r="D81" s="76"/>
      <c r="E81" s="77"/>
      <c r="F81" s="77"/>
      <c r="G81" s="77"/>
      <c r="H81" s="77"/>
      <c r="I81" s="77"/>
      <c r="J81" s="77"/>
    </row>
    <row r="82" spans="1:10" ht="15.75">
      <c r="A82" s="75"/>
      <c r="B82" s="76"/>
      <c r="C82" s="76"/>
      <c r="D82" s="76"/>
      <c r="E82" s="77"/>
      <c r="F82" s="77"/>
      <c r="G82" s="77"/>
      <c r="H82" s="77"/>
      <c r="I82" s="77"/>
      <c r="J82" s="77"/>
    </row>
    <row r="83" spans="1:10" ht="15.75">
      <c r="A83" s="75"/>
      <c r="B83" s="76"/>
      <c r="C83" s="76"/>
      <c r="D83" s="76"/>
      <c r="E83" s="77"/>
      <c r="F83" s="77"/>
      <c r="G83" s="77"/>
      <c r="H83" s="77"/>
      <c r="I83" s="77"/>
      <c r="J83" s="77"/>
    </row>
    <row r="84" spans="1:10" ht="15.75">
      <c r="A84" s="75"/>
      <c r="B84" s="76"/>
      <c r="C84" s="76"/>
      <c r="D84" s="76"/>
      <c r="E84" s="77"/>
      <c r="F84" s="77"/>
      <c r="G84" s="77"/>
      <c r="H84" s="77"/>
      <c r="I84" s="77"/>
      <c r="J84" s="77"/>
    </row>
    <row r="85" spans="1:10" ht="15.75">
      <c r="A85" s="75"/>
      <c r="B85" s="76"/>
      <c r="C85" s="76"/>
      <c r="D85" s="76"/>
      <c r="E85" s="77"/>
      <c r="F85" s="77"/>
      <c r="G85" s="77"/>
      <c r="H85" s="77"/>
      <c r="I85" s="77"/>
      <c r="J85" s="77"/>
    </row>
    <row r="86" spans="1:10" ht="15.75">
      <c r="A86" s="75"/>
      <c r="B86" s="76"/>
      <c r="C86" s="76"/>
      <c r="D86" s="76"/>
      <c r="E86" s="77"/>
      <c r="F86" s="77"/>
      <c r="G86" s="77"/>
      <c r="H86" s="77"/>
      <c r="I86" s="77"/>
      <c r="J86" s="77"/>
    </row>
    <row r="87" spans="1:10" ht="15.75">
      <c r="A87" s="75"/>
      <c r="B87" s="76"/>
      <c r="C87" s="76"/>
      <c r="D87" s="76"/>
      <c r="E87" s="77"/>
      <c r="F87" s="77"/>
      <c r="G87" s="77"/>
      <c r="H87" s="77"/>
      <c r="I87" s="77"/>
      <c r="J87" s="77"/>
    </row>
    <row r="88" spans="1:10" ht="15.75">
      <c r="A88" s="75"/>
      <c r="B88" s="76"/>
      <c r="C88" s="76"/>
      <c r="D88" s="76"/>
      <c r="E88" s="77"/>
      <c r="F88" s="77"/>
      <c r="G88" s="77"/>
      <c r="H88" s="77"/>
      <c r="I88" s="77"/>
      <c r="J88" s="77"/>
    </row>
    <row r="89" spans="1:10" ht="15.75">
      <c r="A89" s="75"/>
      <c r="B89" s="76"/>
      <c r="C89" s="76"/>
      <c r="D89" s="76"/>
      <c r="E89" s="77"/>
      <c r="F89" s="77"/>
      <c r="G89" s="77"/>
      <c r="H89" s="77"/>
      <c r="I89" s="77"/>
      <c r="J89" s="77"/>
    </row>
    <row r="90" spans="1:10" ht="15.75">
      <c r="A90" s="75"/>
      <c r="B90" s="76"/>
      <c r="C90" s="76"/>
      <c r="D90" s="76"/>
      <c r="E90" s="77"/>
      <c r="F90" s="77"/>
      <c r="G90" s="77"/>
      <c r="H90" s="77"/>
      <c r="I90" s="77"/>
      <c r="J90" s="77"/>
    </row>
    <row r="91" spans="1:10" ht="15.75">
      <c r="A91" s="75"/>
      <c r="B91" s="76"/>
      <c r="C91" s="76"/>
      <c r="D91" s="76"/>
      <c r="E91" s="77"/>
      <c r="F91" s="77"/>
      <c r="G91" s="77"/>
      <c r="H91" s="77"/>
      <c r="I91" s="77"/>
      <c r="J91" s="77"/>
    </row>
    <row r="92" spans="1:10" ht="15.75">
      <c r="A92" s="75"/>
      <c r="B92" s="76"/>
      <c r="C92" s="76"/>
      <c r="D92" s="76"/>
      <c r="E92" s="77"/>
      <c r="F92" s="77"/>
      <c r="G92" s="77"/>
      <c r="H92" s="77"/>
      <c r="I92" s="77"/>
      <c r="J92" s="77"/>
    </row>
    <row r="93" spans="1:10" ht="15.75">
      <c r="A93" s="75"/>
      <c r="B93" s="76"/>
      <c r="C93" s="76"/>
      <c r="D93" s="76"/>
      <c r="E93" s="77"/>
      <c r="F93" s="77"/>
      <c r="G93" s="77"/>
      <c r="H93" s="77"/>
      <c r="I93" s="77"/>
      <c r="J93" s="77"/>
    </row>
    <row r="94" spans="1:10" ht="15.75">
      <c r="A94" s="75"/>
      <c r="B94" s="76"/>
      <c r="C94" s="76"/>
      <c r="D94" s="76"/>
      <c r="E94" s="77"/>
      <c r="F94" s="77"/>
      <c r="G94" s="77"/>
      <c r="H94" s="77"/>
      <c r="I94" s="77"/>
      <c r="J94" s="77"/>
    </row>
    <row r="95" spans="1:10" ht="15.75">
      <c r="A95" s="75"/>
      <c r="B95" s="76"/>
      <c r="C95" s="76"/>
      <c r="D95" s="76"/>
      <c r="E95" s="77"/>
      <c r="F95" s="77"/>
      <c r="G95" s="77"/>
      <c r="H95" s="77"/>
      <c r="I95" s="77"/>
      <c r="J95" s="77"/>
    </row>
    <row r="96" spans="1:10" ht="15.75">
      <c r="A96" s="75"/>
      <c r="B96" s="76"/>
      <c r="C96" s="76"/>
      <c r="D96" s="76"/>
      <c r="E96" s="77"/>
      <c r="F96" s="77"/>
      <c r="G96" s="77"/>
      <c r="H96" s="77"/>
      <c r="I96" s="77"/>
      <c r="J96" s="77"/>
    </row>
    <row r="97" spans="1:10" ht="15.75">
      <c r="A97" s="75"/>
      <c r="B97" s="76"/>
      <c r="C97" s="76"/>
      <c r="D97" s="76"/>
      <c r="E97" s="77"/>
      <c r="F97" s="77"/>
      <c r="G97" s="77"/>
      <c r="H97" s="77"/>
      <c r="I97" s="77"/>
      <c r="J97" s="77"/>
    </row>
    <row r="98" spans="1:10" ht="15.75">
      <c r="A98" s="75"/>
      <c r="B98" s="76"/>
      <c r="C98" s="76"/>
      <c r="D98" s="76"/>
      <c r="E98" s="77"/>
      <c r="F98" s="77"/>
      <c r="G98" s="77"/>
      <c r="H98" s="77"/>
      <c r="I98" s="77"/>
      <c r="J98" s="77"/>
    </row>
    <row r="99" spans="1:10" ht="15.75">
      <c r="A99" s="75"/>
      <c r="B99" s="76"/>
      <c r="C99" s="76"/>
      <c r="D99" s="76"/>
      <c r="E99" s="77"/>
      <c r="F99" s="77"/>
      <c r="G99" s="77"/>
      <c r="H99" s="77"/>
      <c r="I99" s="77"/>
      <c r="J99" s="77"/>
    </row>
    <row r="100" spans="1:10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</row>
    <row r="101" spans="1:10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</row>
    <row r="102" spans="1:10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</row>
    <row r="103" spans="1:10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</row>
    <row r="104" spans="1:10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</row>
    <row r="105" spans="1:10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</row>
    <row r="106" spans="1:10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</row>
    <row r="107" spans="1:10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</row>
    <row r="108" spans="1:10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</row>
  </sheetData>
  <sheetProtection/>
  <mergeCells count="18">
    <mergeCell ref="K4:N5"/>
    <mergeCell ref="N6:N7"/>
    <mergeCell ref="C4:C8"/>
    <mergeCell ref="K6:M6"/>
    <mergeCell ref="P6:P8"/>
    <mergeCell ref="B7:B8"/>
    <mergeCell ref="O6:O8"/>
    <mergeCell ref="E6:G6"/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97.8515625" style="8" customWidth="1"/>
    <col min="4" max="16384" width="9.140625" style="8" customWidth="1"/>
  </cols>
  <sheetData>
    <row r="1" spans="1:3" s="2" customFormat="1" ht="64.5" customHeight="1">
      <c r="A1" s="29" t="s">
        <v>0</v>
      </c>
      <c r="B1" s="18" t="s">
        <v>20</v>
      </c>
      <c r="C1" s="22" t="s">
        <v>68</v>
      </c>
    </row>
    <row r="2" spans="1:3" s="2" customFormat="1" ht="15.75">
      <c r="A2" s="12">
        <v>1</v>
      </c>
      <c r="B2" s="19" t="s">
        <v>24</v>
      </c>
      <c r="C2" s="28">
        <f>'Началка-общая'!R9+'Началка-инклюзия'!N9</f>
        <v>322.8</v>
      </c>
    </row>
    <row r="3" spans="1:3" s="2" customFormat="1" ht="15.75">
      <c r="A3" s="13">
        <v>2</v>
      </c>
      <c r="B3" s="19" t="s">
        <v>25</v>
      </c>
      <c r="C3" s="28">
        <f>'Началка-общая'!R10+'Началка-инклюзия'!N10</f>
        <v>720.5999999999999</v>
      </c>
    </row>
    <row r="4" spans="1:3" s="2" customFormat="1" ht="15.75">
      <c r="A4" s="12">
        <v>3</v>
      </c>
      <c r="B4" s="19" t="s">
        <v>26</v>
      </c>
      <c r="C4" s="28">
        <f>'Началка-общая'!R11+'Началка-инклюзия'!N11</f>
        <v>337.1</v>
      </c>
    </row>
    <row r="5" spans="1:3" s="2" customFormat="1" ht="15.75">
      <c r="A5" s="13">
        <v>4</v>
      </c>
      <c r="B5" s="19" t="s">
        <v>27</v>
      </c>
      <c r="C5" s="28">
        <f>'Началка-общая'!R12+'Началка-инклюзия'!N12</f>
        <v>393</v>
      </c>
    </row>
    <row r="6" spans="1:3" s="2" customFormat="1" ht="15.75">
      <c r="A6" s="12">
        <v>5</v>
      </c>
      <c r="B6" s="19" t="s">
        <v>28</v>
      </c>
      <c r="C6" s="28">
        <f>'Началка-общая'!R13+'Началка-инклюзия'!N13</f>
        <v>246.8</v>
      </c>
    </row>
    <row r="7" spans="1:3" s="2" customFormat="1" ht="15.75">
      <c r="A7" s="13">
        <v>6</v>
      </c>
      <c r="B7" s="19" t="s">
        <v>29</v>
      </c>
      <c r="C7" s="28">
        <f>'Началка-общая'!R14+'Началка-инклюзия'!N14</f>
        <v>439.90000000000003</v>
      </c>
    </row>
    <row r="8" spans="1:3" s="2" customFormat="1" ht="15.75" customHeight="1">
      <c r="A8" s="12">
        <v>7</v>
      </c>
      <c r="B8" s="19" t="s">
        <v>30</v>
      </c>
      <c r="C8" s="28">
        <f>'Началка-общая'!R15+'Началка-инклюзия'!N15</f>
        <v>472.7</v>
      </c>
    </row>
    <row r="9" spans="1:3" s="14" customFormat="1" ht="15.75">
      <c r="A9" s="13">
        <v>8</v>
      </c>
      <c r="B9" s="19" t="s">
        <v>31</v>
      </c>
      <c r="C9" s="28">
        <f>'Началка-общая'!R16+'Началка-инклюзия'!N16</f>
        <v>622.9000000000001</v>
      </c>
    </row>
    <row r="10" spans="1:3" s="2" customFormat="1" ht="15.75">
      <c r="A10" s="12">
        <v>9</v>
      </c>
      <c r="B10" s="19" t="s">
        <v>32</v>
      </c>
      <c r="C10" s="28">
        <f>'Началка-общая'!R17+'Началка-инклюзия'!N17</f>
        <v>117.9</v>
      </c>
    </row>
    <row r="11" spans="1:3" s="2" customFormat="1" ht="15.75">
      <c r="A11" s="13">
        <v>10</v>
      </c>
      <c r="B11" s="20" t="s">
        <v>33</v>
      </c>
      <c r="C11" s="28">
        <f>'Началка-общая'!R18+'Началка-инклюзия'!N18</f>
        <v>256.7</v>
      </c>
    </row>
    <row r="12" spans="1:3" s="2" customFormat="1" ht="15.75">
      <c r="A12" s="12">
        <v>11</v>
      </c>
      <c r="B12" s="20" t="s">
        <v>34</v>
      </c>
      <c r="C12" s="28">
        <f>'Началка-общая'!R19+'Началка-инклюзия'!N19</f>
        <v>379.9</v>
      </c>
    </row>
    <row r="13" spans="1:3" s="2" customFormat="1" ht="15.75">
      <c r="A13" s="13">
        <v>12</v>
      </c>
      <c r="B13" s="20" t="s">
        <v>35</v>
      </c>
      <c r="C13" s="28">
        <f>'Началка-общая'!R20+'Началка-инклюзия'!N20</f>
        <v>434.90000000000003</v>
      </c>
    </row>
    <row r="14" spans="1:3" s="2" customFormat="1" ht="15.75">
      <c r="A14" s="12">
        <v>13</v>
      </c>
      <c r="B14" s="20" t="s">
        <v>36</v>
      </c>
      <c r="C14" s="28">
        <f>'Началка-общая'!R21+'Началка-инклюзия'!N21</f>
        <v>556</v>
      </c>
    </row>
    <row r="15" spans="1:3" s="2" customFormat="1" ht="19.5" customHeight="1">
      <c r="A15" s="13">
        <v>14</v>
      </c>
      <c r="B15" s="20" t="s">
        <v>37</v>
      </c>
      <c r="C15" s="28">
        <f>'Началка-общая'!R22+'Началка-инклюзия'!N22</f>
        <v>444.3</v>
      </c>
    </row>
    <row r="16" spans="1:3" s="2" customFormat="1" ht="15.75">
      <c r="A16" s="12">
        <v>15</v>
      </c>
      <c r="B16" s="20" t="s">
        <v>38</v>
      </c>
      <c r="C16" s="28">
        <f>'Началка-общая'!R23+'Началка-инклюзия'!N23</f>
        <v>588.6</v>
      </c>
    </row>
    <row r="17" spans="1:3" s="15" customFormat="1" ht="15.75" customHeight="1">
      <c r="A17" s="13">
        <v>16</v>
      </c>
      <c r="B17" s="20" t="s">
        <v>39</v>
      </c>
      <c r="C17" s="28">
        <f>'Началка-общая'!R24+'Началка-инклюзия'!N24</f>
        <v>337.3</v>
      </c>
    </row>
    <row r="18" spans="1:3" s="2" customFormat="1" ht="15.75">
      <c r="A18" s="12">
        <v>17</v>
      </c>
      <c r="B18" s="20" t="s">
        <v>40</v>
      </c>
      <c r="C18" s="28">
        <f>'Началка-общая'!R25+'Началка-инклюзия'!N25</f>
        <v>133.29999999999998</v>
      </c>
    </row>
    <row r="19" spans="1:3" s="2" customFormat="1" ht="15.75">
      <c r="A19" s="13">
        <v>18</v>
      </c>
      <c r="B19" s="20" t="s">
        <v>41</v>
      </c>
      <c r="C19" s="28">
        <f>'Началка-общая'!R26+'Началка-инклюзия'!N26</f>
        <v>690.6999999999999</v>
      </c>
    </row>
    <row r="20" spans="1:3" s="2" customFormat="1" ht="15.75">
      <c r="A20" s="12">
        <v>19</v>
      </c>
      <c r="B20" s="20" t="s">
        <v>42</v>
      </c>
      <c r="C20" s="28">
        <f>'Началка-общая'!R27+'Началка-инклюзия'!N27</f>
        <v>141.89999999999998</v>
      </c>
    </row>
    <row r="21" spans="1:3" s="16" customFormat="1" ht="15" customHeight="1">
      <c r="A21" s="13">
        <v>20</v>
      </c>
      <c r="B21" s="20" t="s">
        <v>43</v>
      </c>
      <c r="C21" s="28">
        <f>'Началка-общая'!R28+'Началка-инклюзия'!N28</f>
        <v>474</v>
      </c>
    </row>
    <row r="22" spans="1:3" s="15" customFormat="1" ht="18.75" customHeight="1">
      <c r="A22" s="12">
        <v>21</v>
      </c>
      <c r="B22" s="20" t="s">
        <v>44</v>
      </c>
      <c r="C22" s="28">
        <f>'Началка-общая'!R29+'Началка-инклюзия'!N29</f>
        <v>286.1</v>
      </c>
    </row>
    <row r="23" spans="1:3" s="2" customFormat="1" ht="15.75">
      <c r="A23" s="13">
        <v>22</v>
      </c>
      <c r="B23" s="20" t="s">
        <v>45</v>
      </c>
      <c r="C23" s="28">
        <f>'Началка-общая'!R30+'Началка-инклюзия'!N30</f>
        <v>253.2</v>
      </c>
    </row>
    <row r="24" spans="1:3" s="2" customFormat="1" ht="15.75">
      <c r="A24" s="12">
        <v>23</v>
      </c>
      <c r="B24" s="20" t="s">
        <v>46</v>
      </c>
      <c r="C24" s="28">
        <f>'Началка-общая'!R31+'Началка-инклюзия'!N31</f>
        <v>413.5</v>
      </c>
    </row>
    <row r="25" spans="1:3" s="2" customFormat="1" ht="15.75">
      <c r="A25" s="13">
        <v>24</v>
      </c>
      <c r="B25" s="20" t="s">
        <v>47</v>
      </c>
      <c r="C25" s="28">
        <f>'Началка-общая'!R32+'Началка-инклюзия'!N32</f>
        <v>297.6</v>
      </c>
    </row>
    <row r="26" spans="1:3" s="2" customFormat="1" ht="19.5" customHeight="1">
      <c r="A26" s="12">
        <v>25</v>
      </c>
      <c r="B26" s="20" t="s">
        <v>48</v>
      </c>
      <c r="C26" s="28">
        <f>'Началка-общая'!R33+'Началка-инклюзия'!N33</f>
        <v>218.6</v>
      </c>
    </row>
    <row r="27" spans="1:3" s="2" customFormat="1" ht="18" customHeight="1">
      <c r="A27" s="13">
        <v>26</v>
      </c>
      <c r="B27" s="20" t="s">
        <v>49</v>
      </c>
      <c r="C27" s="28">
        <f>'Началка-общая'!R34+'Началка-инклюзия'!N34</f>
        <v>410.4</v>
      </c>
    </row>
    <row r="28" spans="1:3" s="16" customFormat="1" ht="18.75" customHeight="1">
      <c r="A28" s="12">
        <v>27</v>
      </c>
      <c r="B28" s="20" t="s">
        <v>50</v>
      </c>
      <c r="C28" s="28">
        <f>'Началка-общая'!R35+'Началка-инклюзия'!N35</f>
        <v>711</v>
      </c>
    </row>
    <row r="29" spans="1:3" s="2" customFormat="1" ht="16.5" customHeight="1">
      <c r="A29" s="13">
        <v>28</v>
      </c>
      <c r="B29" s="20" t="s">
        <v>51</v>
      </c>
      <c r="C29" s="28">
        <f>'Началка-общая'!R36+'Началка-инклюзия'!N36</f>
        <v>364.9</v>
      </c>
    </row>
    <row r="30" spans="1:3" s="2" customFormat="1" ht="15.75">
      <c r="A30" s="12">
        <v>29</v>
      </c>
      <c r="B30" s="20" t="s">
        <v>52</v>
      </c>
      <c r="C30" s="28">
        <f>'Началка-общая'!R37+'Началка-инклюзия'!N37</f>
        <v>370.5</v>
      </c>
    </row>
    <row r="31" spans="1:3" s="2" customFormat="1" ht="15.75">
      <c r="A31" s="13">
        <v>30</v>
      </c>
      <c r="B31" s="20" t="s">
        <v>53</v>
      </c>
      <c r="C31" s="28">
        <f>'Началка-общая'!R38+'Началка-инклюзия'!N38</f>
        <v>175.2</v>
      </c>
    </row>
    <row r="32" spans="1:3" s="2" customFormat="1" ht="15.75">
      <c r="A32" s="12">
        <v>31</v>
      </c>
      <c r="B32" s="20" t="s">
        <v>54</v>
      </c>
      <c r="C32" s="28">
        <f>'Началка-общая'!R39+'Началка-инклюзия'!N39</f>
        <v>178</v>
      </c>
    </row>
    <row r="33" spans="1:3" s="2" customFormat="1" ht="15.75">
      <c r="A33" s="13">
        <v>32</v>
      </c>
      <c r="B33" s="20" t="s">
        <v>55</v>
      </c>
      <c r="C33" s="28">
        <f>'Началка-общая'!R40+'Началка-инклюзия'!N40</f>
        <v>170.1</v>
      </c>
    </row>
    <row r="34" spans="1:3" s="2" customFormat="1" ht="22.5" customHeight="1">
      <c r="A34" s="12">
        <v>33</v>
      </c>
      <c r="B34" s="20" t="s">
        <v>56</v>
      </c>
      <c r="C34" s="28">
        <f>'Началка-общая'!R41+'Началка-инклюзия'!N41</f>
        <v>268.5</v>
      </c>
    </row>
    <row r="35" spans="1:3" s="2" customFormat="1" ht="21.75" customHeight="1">
      <c r="A35" s="13">
        <v>34</v>
      </c>
      <c r="B35" s="20" t="s">
        <v>57</v>
      </c>
      <c r="C35" s="28">
        <f>'Началка-общая'!R42+'Началка-инклюзия'!N42</f>
        <v>258.5</v>
      </c>
    </row>
    <row r="36" spans="1:3" s="15" customFormat="1" ht="21" customHeight="1">
      <c r="A36" s="12">
        <v>35</v>
      </c>
      <c r="B36" s="20" t="s">
        <v>58</v>
      </c>
      <c r="C36" s="28">
        <f>'Началка-общая'!R43+'Началка-инклюзия'!N43</f>
        <v>139.9</v>
      </c>
    </row>
    <row r="37" spans="1:3" s="15" customFormat="1" ht="31.5">
      <c r="A37" s="13">
        <v>36</v>
      </c>
      <c r="B37" s="20" t="s">
        <v>59</v>
      </c>
      <c r="C37" s="28">
        <f>'Началка-общая'!R44+'Началка-инклюзия'!N44</f>
        <v>239.3</v>
      </c>
    </row>
    <row r="38" spans="1:3" s="2" customFormat="1" ht="15.75">
      <c r="A38" s="23">
        <v>37</v>
      </c>
      <c r="B38" s="21" t="s">
        <v>60</v>
      </c>
      <c r="C38" s="28">
        <f>'Началка-общая'!R45+'Началка-инклюзия'!N45</f>
        <v>315.5</v>
      </c>
    </row>
    <row r="39" spans="1:3" s="2" customFormat="1" ht="15.75">
      <c r="A39" s="25"/>
      <c r="B39" s="26" t="s">
        <v>23</v>
      </c>
      <c r="C39" s="27">
        <f>SUM(C2:C38)</f>
        <v>13182.1</v>
      </c>
    </row>
    <row r="40" spans="1:2" s="2" customFormat="1" ht="18" customHeight="1">
      <c r="A40" s="24"/>
      <c r="B40" s="17"/>
    </row>
    <row r="41" spans="1:2" s="2" customFormat="1" ht="15.75">
      <c r="A41" s="3"/>
      <c r="B41" s="4"/>
    </row>
    <row r="42" spans="1:2" s="2" customFormat="1" ht="15.75">
      <c r="A42" s="3"/>
      <c r="B42" s="4"/>
    </row>
    <row r="43" spans="1:2" s="2" customFormat="1" ht="15.75">
      <c r="A43" s="3"/>
      <c r="B43" s="4"/>
    </row>
    <row r="44" spans="1:2" s="2" customFormat="1" ht="15.75">
      <c r="A44" s="3"/>
      <c r="B44" s="4"/>
    </row>
    <row r="45" spans="1:2" s="2" customFormat="1" ht="15.75">
      <c r="A45" s="3"/>
      <c r="B45" s="5"/>
    </row>
    <row r="46" spans="1:2" s="2" customFormat="1" ht="15.75">
      <c r="A46" s="3"/>
      <c r="B46" s="5"/>
    </row>
    <row r="47" spans="1:2" s="2" customFormat="1" ht="16.5" customHeight="1">
      <c r="A47" s="3"/>
      <c r="B47" s="4"/>
    </row>
    <row r="48" spans="1:2" s="2" customFormat="1" ht="15.75">
      <c r="A48" s="3"/>
      <c r="B48" s="4"/>
    </row>
    <row r="49" spans="1:2" s="2" customFormat="1" ht="15.75">
      <c r="A49" s="3"/>
      <c r="B49" s="4"/>
    </row>
    <row r="50" spans="1:2" s="2" customFormat="1" ht="15.75">
      <c r="A50" s="3"/>
      <c r="B50" s="4"/>
    </row>
    <row r="51" spans="1:2" s="2" customFormat="1" ht="15.75">
      <c r="A51" s="3"/>
      <c r="B51" s="4"/>
    </row>
    <row r="52" spans="1:2" s="2" customFormat="1" ht="15.75">
      <c r="A52" s="3"/>
      <c r="B52" s="4"/>
    </row>
    <row r="53" spans="1:2" s="2" customFormat="1" ht="15.75">
      <c r="A53" s="3"/>
      <c r="B53" s="6"/>
    </row>
    <row r="54" spans="1:2" s="7" customFormat="1" ht="16.5" customHeight="1">
      <c r="A54" s="122"/>
      <c r="B54" s="122"/>
    </row>
    <row r="55" spans="1:2" ht="15.75">
      <c r="A55" s="3"/>
      <c r="B55" s="5"/>
    </row>
    <row r="56" spans="1:2" ht="15.75">
      <c r="A56" s="3"/>
      <c r="B56" s="5"/>
    </row>
    <row r="57" spans="1:2" ht="15.75">
      <c r="A57" s="3"/>
      <c r="B57" s="5"/>
    </row>
    <row r="58" spans="1:2" ht="15.75">
      <c r="A58" s="3"/>
      <c r="B58" s="5"/>
    </row>
    <row r="59" spans="1:2" ht="18" customHeight="1">
      <c r="A59" s="3"/>
      <c r="B59" s="5"/>
    </row>
    <row r="60" spans="1:2" ht="15.75">
      <c r="A60" s="3"/>
      <c r="B60" s="5"/>
    </row>
    <row r="61" spans="1:2" ht="15.75">
      <c r="A61" s="3"/>
      <c r="B61" s="5"/>
    </row>
    <row r="62" spans="1:2" ht="15.75">
      <c r="A62" s="3"/>
      <c r="B62" s="5"/>
    </row>
    <row r="63" spans="1:2" ht="15.75">
      <c r="A63" s="3"/>
      <c r="B63" s="5"/>
    </row>
    <row r="64" spans="1:2" ht="15.75">
      <c r="A64" s="3"/>
      <c r="B64" s="5"/>
    </row>
    <row r="65" spans="1:2" ht="15.75">
      <c r="A65" s="3"/>
      <c r="B65" s="4"/>
    </row>
    <row r="66" spans="1:2" ht="15.75">
      <c r="A66" s="3"/>
      <c r="B66" s="4"/>
    </row>
    <row r="67" spans="1:2" ht="15.75">
      <c r="A67" s="3"/>
      <c r="B67" s="4"/>
    </row>
    <row r="68" spans="1:2" ht="15.75">
      <c r="A68" s="3"/>
      <c r="B68" s="4"/>
    </row>
    <row r="69" spans="1:2" ht="15.75">
      <c r="A69" s="3"/>
      <c r="B69" s="4"/>
    </row>
    <row r="70" spans="1:2" ht="15.75">
      <c r="A70" s="3"/>
      <c r="B70" s="4"/>
    </row>
    <row r="71" spans="1:2" ht="15.75">
      <c r="A71" s="3"/>
      <c r="B71" s="4"/>
    </row>
    <row r="72" spans="1:2" ht="15.75">
      <c r="A72" s="3"/>
      <c r="B72" s="4"/>
    </row>
    <row r="73" spans="1:2" ht="15.75">
      <c r="A73" s="3"/>
      <c r="B73" s="4"/>
    </row>
    <row r="74" spans="1:2" ht="15.75">
      <c r="A74" s="3"/>
      <c r="B74" s="4"/>
    </row>
    <row r="75" spans="1:2" ht="15.75">
      <c r="A75" s="3"/>
      <c r="B75" s="4"/>
    </row>
    <row r="76" spans="1:2" ht="15.75">
      <c r="A76" s="3"/>
      <c r="B76" s="4"/>
    </row>
    <row r="77" spans="1:2" ht="15.75">
      <c r="A77" s="3"/>
      <c r="B77" s="4"/>
    </row>
    <row r="78" spans="1:2" ht="15.75">
      <c r="A78" s="3"/>
      <c r="B78" s="4"/>
    </row>
    <row r="79" spans="1:2" ht="15.75">
      <c r="A79" s="3"/>
      <c r="B79" s="4"/>
    </row>
    <row r="80" spans="1:2" ht="15.75">
      <c r="A80" s="3"/>
      <c r="B80" s="4"/>
    </row>
    <row r="81" spans="1:2" ht="15.75">
      <c r="A81" s="3"/>
      <c r="B81" s="4"/>
    </row>
    <row r="82" spans="1:2" ht="15.75">
      <c r="A82" s="3"/>
      <c r="B82" s="4"/>
    </row>
    <row r="83" spans="1:2" ht="15.75">
      <c r="A83" s="3"/>
      <c r="B83" s="4"/>
    </row>
    <row r="84" spans="1:2" ht="15.75">
      <c r="A84" s="3"/>
      <c r="B84" s="4"/>
    </row>
    <row r="85" spans="1:2" ht="15.75">
      <c r="A85" s="3"/>
      <c r="B85" s="4"/>
    </row>
    <row r="86" spans="1:2" ht="15.75">
      <c r="A86" s="3"/>
      <c r="B86" s="4"/>
    </row>
    <row r="87" spans="1:2" ht="15.75">
      <c r="A87" s="3"/>
      <c r="B87" s="4"/>
    </row>
    <row r="88" spans="1:2" ht="15.75">
      <c r="A88" s="3"/>
      <c r="B88" s="4"/>
    </row>
    <row r="89" spans="1:2" ht="15.75">
      <c r="A89" s="3"/>
      <c r="B89" s="4"/>
    </row>
    <row r="90" spans="1:2" ht="15.75">
      <c r="A90" s="3"/>
      <c r="B90" s="4"/>
    </row>
    <row r="91" spans="1:2" ht="15.75">
      <c r="A91" s="3"/>
      <c r="B91" s="4"/>
    </row>
    <row r="92" spans="1:2" ht="15.75">
      <c r="A92" s="3"/>
      <c r="B92" s="4"/>
    </row>
    <row r="93" spans="1:2" ht="15.75">
      <c r="A93" s="3"/>
      <c r="B93" s="4"/>
    </row>
    <row r="94" spans="1:2" ht="15.75">
      <c r="A94" s="3"/>
      <c r="B94" s="4"/>
    </row>
    <row r="95" spans="1:2" ht="15.75">
      <c r="A95" s="3"/>
      <c r="B95" s="4"/>
    </row>
    <row r="96" spans="1:2" ht="15.75">
      <c r="A96" s="3"/>
      <c r="B96" s="4"/>
    </row>
    <row r="97" spans="1:2" ht="15.75">
      <c r="A97" s="3"/>
      <c r="B97" s="4"/>
    </row>
    <row r="98" spans="1:2" ht="15.75">
      <c r="A98" s="3"/>
      <c r="B98" s="4"/>
    </row>
    <row r="99" spans="1:2" ht="15.75">
      <c r="A99" s="9"/>
      <c r="B99" s="10"/>
    </row>
    <row r="100" spans="1:2" ht="18.75">
      <c r="A100" s="11"/>
      <c r="B100" s="11"/>
    </row>
    <row r="101" spans="1:2" ht="12.75">
      <c r="A101" s="9"/>
      <c r="B101" s="9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2023-05-12T09:21:07Z</dcterms:modified>
  <cp:category/>
  <cp:version/>
  <cp:contentType/>
  <cp:contentStatus/>
</cp:coreProperties>
</file>