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055" activeTab="3"/>
  </bookViews>
  <sheets>
    <sheet name="МЗ-корректировка" sheetId="1" r:id="rId1"/>
    <sheet name="Для корректировки" sheetId="2" r:id="rId2"/>
    <sheet name="Общехозяйст." sheetId="3" r:id="rId3"/>
    <sheet name="Общехоз.для образования" sheetId="4" r:id="rId4"/>
  </sheets>
  <definedNames>
    <definedName name="_xlnm.Print_Titles" localSheetId="1">'Для корректировки'!$A:$A,'Для корректировки'!$3:$5</definedName>
    <definedName name="_xlnm.Print_Titles" localSheetId="0">'МЗ-корректировка'!$A:$A,'МЗ-корректировка'!$3:$5</definedName>
    <definedName name="_xlnm.Print_Titles" localSheetId="3">'Общехоз.для образования'!$A:$A,'Общехоз.для образования'!$3:$5</definedName>
    <definedName name="_xlnm.Print_Titles" localSheetId="2">'Общехозяйст.'!$A:$A,'Общехозяйст.'!$3:$5</definedName>
    <definedName name="_xlnm.Print_Area" localSheetId="1">'Для корректировки'!$A$1:$P$8</definedName>
    <definedName name="_xlnm.Print_Area" localSheetId="0">'МЗ-корректировка'!$A$1:$P$8</definedName>
    <definedName name="_xlnm.Print_Area" localSheetId="3">'Общехоз.для образования'!$A$1:$P$10</definedName>
    <definedName name="_xlnm.Print_Area" localSheetId="2">'Общехозяйст.'!$A$1:$T$10</definedName>
  </definedNames>
  <calcPr fullCalcOnLoad="1"/>
</workbook>
</file>

<file path=xl/sharedStrings.xml><?xml version="1.0" encoding="utf-8"?>
<sst xmlns="http://schemas.openxmlformats.org/spreadsheetml/2006/main" count="124" uniqueCount="53">
  <si>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</si>
  <si>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</si>
  <si>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</si>
  <si>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</si>
  <si>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</si>
  <si>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</si>
  <si>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</si>
  <si>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</si>
  <si>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</si>
  <si>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</si>
  <si>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</si>
  <si>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</si>
  <si>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</si>
  <si>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</si>
  <si>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Наименование общеобразовательной организации</t>
  </si>
  <si>
    <t>МБОУ НШ №1</t>
  </si>
  <si>
    <t>МБОУ Насонтовская ООШ</t>
  </si>
  <si>
    <t>Итого общеобразовательные организации</t>
  </si>
  <si>
    <t>Финансовое обеспечение  муниципальных услуг  в части затрат на оплату труда, тыс. руб.</t>
  </si>
  <si>
    <t>всего в расчете на год, тыс. руб.</t>
  </si>
  <si>
    <t>Нормативы затрат на оказание муниципальных услуг  в части затрат на материальные и иные затраты,  руб.</t>
  </si>
  <si>
    <t>Финансовое обеспечение  муниципальных услуг  в части затрат на материальные и иные затраты, тыс. руб.</t>
  </si>
  <si>
    <t>№п/п</t>
  </si>
  <si>
    <t>Наименование и объём  муниципальнойуслуги</t>
  </si>
  <si>
    <t>Наименование и объём муниципальной  услуги</t>
  </si>
  <si>
    <t>Наименование и объём  муниципальной услуги</t>
  </si>
  <si>
    <t>Присмотр и уход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</si>
  <si>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</si>
  <si>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</si>
  <si>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</si>
  <si>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</si>
  <si>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</si>
  <si>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от 1 года до 3 лет-бюдждет, тыс. руб.</t>
  </si>
  <si>
    <t>финансовое обеспечение за счет общехозяйственных затрат детей -инвалидов от 1 года до 3 лет-бюджет, тыс. руб.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</si>
  <si>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</si>
  <si>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нужды от 3 лет до 8 лет-бюдждет,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</si>
  <si>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</si>
  <si>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полное финансовое обеспечение за счет затрат на общехозяйственные нужды-бюджет, тыс. руб.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</si>
  <si>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</si>
  <si>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</si>
  <si>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дети-инвалиды от 1 года до 3 лет, чел.</t>
  </si>
  <si>
    <t>физические лица от 3 лет 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</si>
  <si>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</si>
  <si>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</si>
  <si>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группы общеобразовательных организаций</t>
  </si>
  <si>
    <t>Наименование и объём  услуги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</si>
  <si>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</si>
  <si>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</si>
  <si>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</si>
  <si>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Приложение №120</t>
  </si>
  <si>
    <t>Приложение №121</t>
  </si>
  <si>
    <t>Приложение №124</t>
  </si>
  <si>
    <t>Приложение №125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</si>
</sst>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center"/>
      <protection/>
    </xf>
    <xf numFmtId="0" fontId="6" fillId="0" borderId="0" xfId="54" applyFont="1" applyFill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177" fontId="5" fillId="0" borderId="0" xfId="54" applyNumberFormat="1" applyFont="1" applyFill="1" applyAlignment="1">
      <alignment horizontal="center" vertical="center"/>
      <protection/>
    </xf>
    <xf numFmtId="180" fontId="7" fillId="0" borderId="0" xfId="0" applyNumberFormat="1" applyFont="1" applyFill="1" applyBorder="1" applyAlignment="1">
      <alignment horizontal="center" vertical="center" wrapText="1"/>
    </xf>
    <xf numFmtId="177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177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1" fontId="9" fillId="0" borderId="12" xfId="54" applyNumberFormat="1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3" fontId="9" fillId="0" borderId="11" xfId="54" applyNumberFormat="1" applyFont="1" applyFill="1" applyBorder="1" applyAlignment="1">
      <alignment horizontal="center" wrapText="1"/>
      <protection/>
    </xf>
    <xf numFmtId="4" fontId="9" fillId="0" borderId="11" xfId="54" applyNumberFormat="1" applyFont="1" applyFill="1" applyBorder="1" applyAlignment="1">
      <alignment horizontal="center" wrapText="1"/>
      <protection/>
    </xf>
    <xf numFmtId="182" fontId="9" fillId="0" borderId="11" xfId="54" applyNumberFormat="1" applyFont="1" applyFill="1" applyBorder="1" applyAlignment="1">
      <alignment horizontal="center" vertical="center"/>
      <protection/>
    </xf>
    <xf numFmtId="180" fontId="9" fillId="0" borderId="11" xfId="54" applyNumberFormat="1" applyFont="1" applyFill="1" applyBorder="1" applyAlignment="1">
      <alignment horizontal="center" wrapText="1"/>
      <protection/>
    </xf>
    <xf numFmtId="0" fontId="9" fillId="0" borderId="0" xfId="54" applyFont="1" applyFill="1" applyAlignment="1">
      <alignment wrapText="1"/>
      <protection/>
    </xf>
    <xf numFmtId="1" fontId="9" fillId="0" borderId="11" xfId="54" applyNumberFormat="1" applyFont="1" applyFill="1" applyBorder="1" applyAlignment="1">
      <alignment horizontal="center" wrapText="1"/>
      <protection/>
    </xf>
    <xf numFmtId="1" fontId="9" fillId="0" borderId="13" xfId="54" applyNumberFormat="1" applyFont="1" applyFill="1" applyBorder="1" applyAlignment="1">
      <alignment horizontal="center" wrapText="1"/>
      <protection/>
    </xf>
    <xf numFmtId="2" fontId="8" fillId="0" borderId="14" xfId="54" applyNumberFormat="1" applyFont="1" applyFill="1" applyBorder="1" applyAlignment="1">
      <alignment wrapText="1"/>
      <protection/>
    </xf>
    <xf numFmtId="0" fontId="8" fillId="0" borderId="15" xfId="54" applyFont="1" applyFill="1" applyBorder="1" applyAlignment="1">
      <alignment wrapText="1"/>
      <protection/>
    </xf>
    <xf numFmtId="3" fontId="8" fillId="0" borderId="15" xfId="54" applyNumberFormat="1" applyFont="1" applyFill="1" applyBorder="1" applyAlignment="1">
      <alignment horizontal="center" wrapText="1"/>
      <protection/>
    </xf>
    <xf numFmtId="3" fontId="8" fillId="0" borderId="13" xfId="54" applyNumberFormat="1" applyFont="1" applyFill="1" applyBorder="1" applyAlignment="1">
      <alignment horizontal="center" wrapText="1"/>
      <protection/>
    </xf>
    <xf numFmtId="3" fontId="8" fillId="0" borderId="11" xfId="54" applyNumberFormat="1" applyFont="1" applyFill="1" applyBorder="1" applyAlignment="1">
      <alignment horizontal="center" wrapText="1"/>
      <protection/>
    </xf>
    <xf numFmtId="2" fontId="4" fillId="0" borderId="16" xfId="54" applyNumberFormat="1" applyFont="1" applyFill="1" applyBorder="1" applyAlignment="1">
      <alignment vertical="center" wrapText="1"/>
      <protection/>
    </xf>
    <xf numFmtId="1" fontId="4" fillId="0" borderId="16" xfId="54" applyNumberFormat="1" applyFont="1" applyFill="1" applyBorder="1" applyAlignment="1">
      <alignment horizontal="center" vertical="center" wrapText="1"/>
      <protection/>
    </xf>
    <xf numFmtId="180" fontId="6" fillId="0" borderId="0" xfId="54" applyNumberFormat="1" applyFont="1" applyFill="1" applyAlignment="1">
      <alignment horizontal="center" vertical="center"/>
      <protection/>
    </xf>
    <xf numFmtId="0" fontId="4" fillId="0" borderId="0" xfId="54" applyFont="1" applyFill="1" applyBorder="1" applyAlignment="1">
      <alignment vertical="center" wrapText="1"/>
      <protection/>
    </xf>
    <xf numFmtId="1" fontId="4" fillId="0" borderId="0" xfId="54" applyNumberFormat="1" applyFont="1" applyFill="1" applyBorder="1" applyAlignment="1">
      <alignment horizontal="center" vertical="center"/>
      <protection/>
    </xf>
    <xf numFmtId="1" fontId="4" fillId="0" borderId="0" xfId="54" applyNumberFormat="1" applyFont="1" applyFill="1" applyBorder="1" applyAlignment="1">
      <alignment horizontal="center" vertical="center" wrapText="1"/>
      <protection/>
    </xf>
    <xf numFmtId="177" fontId="4" fillId="0" borderId="0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horizontal="left" vertical="center"/>
      <protection/>
    </xf>
    <xf numFmtId="0" fontId="5" fillId="0" borderId="0" xfId="54" applyFont="1" applyFill="1" applyBorder="1" applyAlignment="1">
      <alignment vertical="center" wrapText="1"/>
      <protection/>
    </xf>
    <xf numFmtId="177" fontId="5" fillId="0" borderId="0" xfId="54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5" fillId="0" borderId="0" xfId="54" applyFont="1" applyFill="1" applyBorder="1" applyAlignment="1">
      <alignment vertical="center"/>
      <protection/>
    </xf>
    <xf numFmtId="177" fontId="5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177" fontId="4" fillId="0" borderId="0" xfId="54" applyNumberFormat="1" applyFont="1" applyFill="1" applyAlignment="1">
      <alignment vertical="center"/>
      <protection/>
    </xf>
    <xf numFmtId="0" fontId="6" fillId="0" borderId="13" xfId="54" applyFont="1" applyFill="1" applyBorder="1" applyAlignment="1">
      <alignment horizontal="center" wrapText="1"/>
      <protection/>
    </xf>
    <xf numFmtId="3" fontId="6" fillId="0" borderId="11" xfId="54" applyNumberFormat="1" applyFont="1" applyFill="1" applyBorder="1" applyAlignment="1">
      <alignment horizontal="center" wrapText="1"/>
      <protection/>
    </xf>
    <xf numFmtId="3" fontId="6" fillId="0" borderId="11" xfId="54" applyNumberFormat="1" applyFont="1" applyFill="1" applyBorder="1" applyAlignment="1">
      <alignment horizontal="center" vertical="center"/>
      <protection/>
    </xf>
    <xf numFmtId="4" fontId="6" fillId="0" borderId="11" xfId="54" applyNumberFormat="1" applyFont="1" applyFill="1" applyBorder="1" applyAlignment="1">
      <alignment horizontal="center" wrapText="1"/>
      <protection/>
    </xf>
    <xf numFmtId="182" fontId="6" fillId="0" borderId="11" xfId="54" applyNumberFormat="1" applyFont="1" applyFill="1" applyBorder="1" applyAlignment="1">
      <alignment horizontal="center" wrapText="1"/>
      <protection/>
    </xf>
    <xf numFmtId="180" fontId="6" fillId="0" borderId="11" xfId="54" applyNumberFormat="1" applyFont="1" applyFill="1" applyBorder="1" applyAlignment="1">
      <alignment horizontal="center" wrapText="1"/>
      <protection/>
    </xf>
    <xf numFmtId="0" fontId="6" fillId="0" borderId="0" xfId="54" applyFont="1" applyFill="1" applyAlignment="1">
      <alignment wrapText="1"/>
      <protection/>
    </xf>
    <xf numFmtId="182" fontId="6" fillId="0" borderId="11" xfId="54" applyNumberFormat="1" applyFont="1" applyFill="1" applyBorder="1" applyAlignment="1">
      <alignment horizontal="center" vertical="center"/>
      <protection/>
    </xf>
    <xf numFmtId="180" fontId="6" fillId="0" borderId="11" xfId="54" applyNumberFormat="1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vertical="center" wrapText="1"/>
      <protection/>
    </xf>
    <xf numFmtId="3" fontId="8" fillId="0" borderId="11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Fill="1" applyBorder="1" applyAlignment="1">
      <alignment horizontal="center" vertical="center"/>
      <protection/>
    </xf>
    <xf numFmtId="3" fontId="5" fillId="0" borderId="16" xfId="54" applyNumberFormat="1" applyFont="1" applyFill="1" applyBorder="1" applyAlignment="1">
      <alignment horizontal="center" vertical="center" wrapText="1"/>
      <protection/>
    </xf>
    <xf numFmtId="2" fontId="5" fillId="0" borderId="16" xfId="54" applyNumberFormat="1" applyFont="1" applyFill="1" applyBorder="1" applyAlignment="1">
      <alignment vertical="center" wrapText="1"/>
      <protection/>
    </xf>
    <xf numFmtId="0" fontId="6" fillId="0" borderId="0" xfId="54" applyFont="1" applyFill="1" applyAlignment="1">
      <alignment horizontal="center" vertical="center"/>
      <protection/>
    </xf>
    <xf numFmtId="4" fontId="6" fillId="0" borderId="0" xfId="54" applyNumberFormat="1" applyFont="1" applyFill="1" applyAlignment="1">
      <alignment horizontal="center" vertical="center"/>
      <protection/>
    </xf>
    <xf numFmtId="3" fontId="6" fillId="0" borderId="0" xfId="54" applyNumberFormat="1" applyFont="1" applyFill="1" applyAlignment="1">
      <alignment horizontal="center" vertical="center"/>
      <protection/>
    </xf>
    <xf numFmtId="0" fontId="5" fillId="0" borderId="0" xfId="54" applyFont="1" applyFill="1" applyAlignment="1">
      <alignment/>
      <protection/>
    </xf>
    <xf numFmtId="0" fontId="6" fillId="0" borderId="0" xfId="54" applyFont="1" applyFill="1">
      <alignment/>
      <protection/>
    </xf>
    <xf numFmtId="0" fontId="48" fillId="0" borderId="18" xfId="54" applyFont="1" applyFill="1" applyBorder="1" applyAlignment="1">
      <alignment horizontal="left"/>
      <protection/>
    </xf>
    <xf numFmtId="0" fontId="5" fillId="0" borderId="0" xfId="54" applyFont="1" applyFill="1" applyAlignment="1">
      <alignment horizontal="center"/>
      <protection/>
    </xf>
    <xf numFmtId="177" fontId="5" fillId="0" borderId="0" xfId="54" applyNumberFormat="1" applyFont="1" applyFill="1" applyAlignment="1">
      <alignment horizontal="center"/>
      <protection/>
    </xf>
    <xf numFmtId="177" fontId="4" fillId="0" borderId="19" xfId="54" applyNumberFormat="1" applyFont="1" applyFill="1" applyBorder="1" applyAlignment="1">
      <alignment horizontal="center" vertical="center" wrapText="1"/>
      <protection/>
    </xf>
    <xf numFmtId="177" fontId="4" fillId="0" borderId="11" xfId="54" applyNumberFormat="1" applyFont="1" applyFill="1" applyBorder="1" applyAlignment="1">
      <alignment horizontal="center" vertical="center" wrapText="1"/>
      <protection/>
    </xf>
    <xf numFmtId="177" fontId="4" fillId="0" borderId="0" xfId="54" applyNumberFormat="1" applyFont="1" applyFill="1" applyBorder="1" applyAlignment="1">
      <alignment vertical="center" wrapText="1"/>
      <protection/>
    </xf>
    <xf numFmtId="0" fontId="6" fillId="0" borderId="0" xfId="54" applyFont="1" applyFill="1" applyBorder="1">
      <alignment/>
      <protection/>
    </xf>
    <xf numFmtId="1" fontId="4" fillId="0" borderId="12" xfId="54" applyNumberFormat="1" applyFont="1" applyFill="1" applyBorder="1" applyAlignment="1">
      <alignment horizontal="center" vertical="center"/>
      <protection/>
    </xf>
    <xf numFmtId="1" fontId="6" fillId="0" borderId="0" xfId="54" applyNumberFormat="1" applyFont="1" applyFill="1">
      <alignment/>
      <protection/>
    </xf>
    <xf numFmtId="1" fontId="4" fillId="0" borderId="11" xfId="54" applyNumberFormat="1" applyFont="1" applyFill="1" applyBorder="1" applyAlignment="1">
      <alignment horizontal="center" wrapText="1"/>
      <protection/>
    </xf>
    <xf numFmtId="2" fontId="4" fillId="0" borderId="11" xfId="54" applyNumberFormat="1" applyFont="1" applyFill="1" applyBorder="1" applyAlignment="1">
      <alignment wrapText="1"/>
      <protection/>
    </xf>
    <xf numFmtId="3" fontId="4" fillId="0" borderId="11" xfId="54" applyNumberFormat="1" applyFont="1" applyFill="1" applyBorder="1" applyAlignment="1">
      <alignment horizontal="center" wrapText="1"/>
      <protection/>
    </xf>
    <xf numFmtId="3" fontId="9" fillId="0" borderId="11" xfId="54" applyNumberFormat="1" applyFont="1" applyFill="1" applyBorder="1" applyAlignment="1">
      <alignment horizontal="center" vertical="top" wrapText="1"/>
      <protection/>
    </xf>
    <xf numFmtId="3" fontId="8" fillId="0" borderId="11" xfId="54" applyNumberFormat="1" applyFont="1" applyFill="1" applyBorder="1" applyAlignment="1">
      <alignment horizontal="center" vertical="top" wrapText="1"/>
      <protection/>
    </xf>
    <xf numFmtId="3" fontId="9" fillId="0" borderId="12" xfId="54" applyNumberFormat="1" applyFont="1" applyFill="1" applyBorder="1" applyAlignment="1">
      <alignment horizontal="center" wrapText="1"/>
      <protection/>
    </xf>
    <xf numFmtId="182" fontId="9" fillId="0" borderId="12" xfId="54" applyNumberFormat="1" applyFont="1" applyFill="1" applyBorder="1" applyAlignment="1">
      <alignment horizontal="center" wrapText="1"/>
      <protection/>
    </xf>
    <xf numFmtId="177" fontId="9" fillId="0" borderId="12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0" fontId="6" fillId="0" borderId="11" xfId="54" applyFont="1" applyFill="1" applyBorder="1" applyAlignment="1">
      <alignment horizontal="center"/>
      <protection/>
    </xf>
    <xf numFmtId="176" fontId="9" fillId="0" borderId="11" xfId="54" applyNumberFormat="1" applyFont="1" applyFill="1" applyBorder="1" applyAlignment="1">
      <alignment horizontal="center" wrapText="1"/>
      <protection/>
    </xf>
    <xf numFmtId="180" fontId="9" fillId="0" borderId="11" xfId="54" applyNumberFormat="1" applyFont="1" applyFill="1" applyBorder="1" applyAlignment="1">
      <alignment horizontal="center"/>
      <protection/>
    </xf>
    <xf numFmtId="2" fontId="6" fillId="0" borderId="0" xfId="54" applyNumberFormat="1" applyFont="1" applyFill="1" applyAlignment="1">
      <alignment/>
      <protection/>
    </xf>
    <xf numFmtId="0" fontId="6" fillId="0" borderId="11" xfId="54" applyFont="1" applyFill="1" applyBorder="1">
      <alignment/>
      <protection/>
    </xf>
    <xf numFmtId="2" fontId="5" fillId="0" borderId="11" xfId="54" applyNumberFormat="1" applyFont="1" applyFill="1" applyBorder="1" applyAlignment="1">
      <alignment horizontal="center" wrapText="1"/>
      <protection/>
    </xf>
    <xf numFmtId="2" fontId="5" fillId="0" borderId="11" xfId="54" applyNumberFormat="1" applyFont="1" applyFill="1" applyBorder="1" applyAlignment="1">
      <alignment wrapText="1"/>
      <protection/>
    </xf>
    <xf numFmtId="4" fontId="8" fillId="0" borderId="11" xfId="54" applyNumberFormat="1" applyFont="1" applyFill="1" applyBorder="1" applyAlignment="1">
      <alignment horizontal="center" wrapText="1"/>
      <protection/>
    </xf>
    <xf numFmtId="177" fontId="8" fillId="0" borderId="11" xfId="54" applyNumberFormat="1" applyFont="1" applyFill="1" applyBorder="1" applyAlignment="1">
      <alignment horizontal="center" wrapText="1"/>
      <protection/>
    </xf>
    <xf numFmtId="180" fontId="8" fillId="0" borderId="11" xfId="54" applyNumberFormat="1" applyFont="1" applyFill="1" applyBorder="1" applyAlignment="1">
      <alignment horizontal="center" wrapText="1"/>
      <protection/>
    </xf>
    <xf numFmtId="2" fontId="12" fillId="0" borderId="0" xfId="54" applyNumberFormat="1" applyFont="1" applyFill="1" applyAlignment="1">
      <alignment wrapText="1"/>
      <protection/>
    </xf>
    <xf numFmtId="2" fontId="5" fillId="0" borderId="20" xfId="54" applyNumberFormat="1" applyFont="1" applyFill="1" applyBorder="1" applyAlignment="1">
      <alignment vertical="top" wrapText="1"/>
      <protection/>
    </xf>
    <xf numFmtId="2" fontId="4" fillId="0" borderId="0" xfId="54" applyNumberFormat="1" applyFont="1" applyFill="1" applyBorder="1" applyAlignment="1">
      <alignment vertical="top" wrapText="1"/>
      <protection/>
    </xf>
    <xf numFmtId="1" fontId="4" fillId="0" borderId="0" xfId="54" applyNumberFormat="1" applyFont="1" applyFill="1" applyBorder="1" applyAlignment="1">
      <alignment horizontal="center" vertical="top" wrapText="1"/>
      <protection/>
    </xf>
    <xf numFmtId="0" fontId="4" fillId="0" borderId="0" xfId="54" applyFont="1" applyFill="1" applyBorder="1" applyAlignment="1">
      <alignment horizontal="center" vertical="top" wrapText="1"/>
      <protection/>
    </xf>
    <xf numFmtId="0" fontId="4" fillId="0" borderId="0" xfId="54" applyFont="1" applyFill="1" applyBorder="1" applyAlignment="1">
      <alignment vertical="top" wrapText="1"/>
      <protection/>
    </xf>
    <xf numFmtId="1" fontId="4" fillId="0" borderId="0" xfId="54" applyNumberFormat="1" applyFont="1" applyFill="1" applyBorder="1" applyAlignment="1">
      <alignment horizontal="center" vertical="top" wrapText="1"/>
      <protection/>
    </xf>
    <xf numFmtId="180" fontId="4" fillId="0" borderId="0" xfId="54" applyNumberFormat="1" applyFont="1" applyFill="1" applyBorder="1" applyAlignment="1">
      <alignment horizontal="center" vertical="top" wrapText="1"/>
      <protection/>
    </xf>
    <xf numFmtId="177" fontId="4" fillId="0" borderId="0" xfId="54" applyNumberFormat="1" applyFont="1" applyFill="1" applyBorder="1">
      <alignment/>
      <protection/>
    </xf>
    <xf numFmtId="0" fontId="4" fillId="0" borderId="0" xfId="54" applyFont="1" applyFill="1" applyBorder="1" applyAlignment="1">
      <alignment horizontal="left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4" fillId="0" borderId="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177" fontId="5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>
      <alignment/>
      <protection/>
    </xf>
    <xf numFmtId="177" fontId="4" fillId="0" borderId="0" xfId="54" applyNumberFormat="1" applyFont="1" applyFill="1">
      <alignment/>
      <protection/>
    </xf>
    <xf numFmtId="0" fontId="5" fillId="33" borderId="0" xfId="54" applyFont="1" applyFill="1" applyAlignment="1">
      <alignment/>
      <protection/>
    </xf>
    <xf numFmtId="0" fontId="4" fillId="33" borderId="0" xfId="54" applyFont="1" applyFill="1" applyAlignment="1">
      <alignment/>
      <protection/>
    </xf>
    <xf numFmtId="0" fontId="6" fillId="33" borderId="0" xfId="54" applyFont="1" applyFill="1">
      <alignment/>
      <protection/>
    </xf>
    <xf numFmtId="0" fontId="48" fillId="33" borderId="18" xfId="54" applyFont="1" applyFill="1" applyBorder="1" applyAlignment="1">
      <alignment horizontal="left"/>
      <protection/>
    </xf>
    <xf numFmtId="0" fontId="5" fillId="33" borderId="0" xfId="54" applyFont="1" applyFill="1" applyAlignment="1">
      <alignment horizontal="center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  <xf numFmtId="1" fontId="4" fillId="33" borderId="12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2" xfId="54" applyNumberFormat="1" applyFont="1" applyFill="1" applyBorder="1" applyAlignment="1">
      <alignment horizontal="center"/>
      <protection/>
    </xf>
    <xf numFmtId="2" fontId="4" fillId="33" borderId="11" xfId="54" applyNumberFormat="1" applyFont="1" applyFill="1" applyBorder="1" applyAlignment="1">
      <alignment wrapText="1"/>
      <protection/>
    </xf>
    <xf numFmtId="3" fontId="4" fillId="33" borderId="11" xfId="54" applyNumberFormat="1" applyFont="1" applyFill="1" applyBorder="1" applyAlignment="1">
      <alignment horizontal="center" wrapText="1"/>
      <protection/>
    </xf>
    <xf numFmtId="0" fontId="9" fillId="33" borderId="12" xfId="0" applyFont="1" applyFill="1" applyBorder="1" applyAlignment="1">
      <alignment horizontal="center" vertical="center"/>
    </xf>
    <xf numFmtId="3" fontId="9" fillId="33" borderId="12" xfId="54" applyNumberFormat="1" applyFont="1" applyFill="1" applyBorder="1" applyAlignment="1">
      <alignment horizontal="center" wrapText="1"/>
      <protection/>
    </xf>
    <xf numFmtId="176" fontId="9" fillId="33" borderId="12" xfId="54" applyNumberFormat="1" applyFont="1" applyFill="1" applyBorder="1" applyAlignment="1">
      <alignment horizontal="center" wrapText="1"/>
      <protection/>
    </xf>
    <xf numFmtId="177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180" fontId="9" fillId="33" borderId="11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 applyAlignment="1">
      <alignment/>
      <protection/>
    </xf>
    <xf numFmtId="2" fontId="6" fillId="33" borderId="0" xfId="54" applyNumberFormat="1" applyFont="1" applyFill="1" applyAlignment="1">
      <alignment/>
      <protection/>
    </xf>
    <xf numFmtId="1" fontId="4" fillId="33" borderId="11" xfId="54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 vertic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1" fontId="5" fillId="33" borderId="22" xfId="54" applyNumberFormat="1" applyFont="1" applyFill="1" applyBorder="1" applyAlignment="1">
      <alignment horizontal="center" wrapText="1"/>
      <protection/>
    </xf>
    <xf numFmtId="2" fontId="5" fillId="33" borderId="11" xfId="54" applyNumberFormat="1" applyFont="1" applyFill="1" applyBorder="1" applyAlignment="1">
      <alignment wrapText="1"/>
      <protection/>
    </xf>
    <xf numFmtId="2" fontId="5" fillId="33" borderId="22" xfId="54" applyNumberFormat="1" applyFont="1" applyFill="1" applyBorder="1" applyAlignment="1">
      <alignment wrapText="1"/>
      <protection/>
    </xf>
    <xf numFmtId="3" fontId="8" fillId="33" borderId="22" xfId="54" applyNumberFormat="1" applyFont="1" applyFill="1" applyBorder="1" applyAlignment="1">
      <alignment horizontal="center" wrapText="1"/>
      <protection/>
    </xf>
    <xf numFmtId="4" fontId="8" fillId="33" borderId="22" xfId="54" applyNumberFormat="1" applyFont="1" applyFill="1" applyBorder="1" applyAlignment="1">
      <alignment horizontal="center" wrapText="1"/>
      <protection/>
    </xf>
    <xf numFmtId="177" fontId="8" fillId="33" borderId="22" xfId="0" applyNumberFormat="1" applyFont="1" applyFill="1" applyBorder="1" applyAlignment="1">
      <alignment horizontal="center" wrapText="1"/>
    </xf>
    <xf numFmtId="2" fontId="8" fillId="33" borderId="22" xfId="54" applyNumberFormat="1" applyFont="1" applyFill="1" applyBorder="1" applyAlignment="1">
      <alignment horizontal="center" wrapText="1"/>
      <protection/>
    </xf>
    <xf numFmtId="180" fontId="8" fillId="33" borderId="22" xfId="54" applyNumberFormat="1" applyFont="1" applyFill="1" applyBorder="1" applyAlignment="1">
      <alignment horizontal="center" wrapText="1"/>
      <protection/>
    </xf>
    <xf numFmtId="2" fontId="12" fillId="33" borderId="0" xfId="54" applyNumberFormat="1" applyFont="1" applyFill="1" applyAlignment="1">
      <alignment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2" fillId="33" borderId="0" xfId="54" applyNumberFormat="1" applyFont="1" applyFill="1" applyBorder="1" applyAlignment="1">
      <alignment wrapText="1"/>
      <protection/>
    </xf>
    <xf numFmtId="2" fontId="5" fillId="33" borderId="20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23" xfId="54" applyNumberFormat="1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2" fontId="9" fillId="0" borderId="22" xfId="54" applyNumberFormat="1" applyFont="1" applyFill="1" applyBorder="1" applyAlignment="1">
      <alignment horizontal="center" vertical="center" wrapText="1"/>
      <protection/>
    </xf>
    <xf numFmtId="2" fontId="9" fillId="0" borderId="14" xfId="54" applyNumberFormat="1" applyFont="1" applyFill="1" applyBorder="1" applyAlignment="1">
      <alignment horizontal="center" vertical="center" wrapText="1"/>
      <protection/>
    </xf>
    <xf numFmtId="2" fontId="9" fillId="0" borderId="12" xfId="54" applyNumberFormat="1" applyFont="1" applyFill="1" applyBorder="1" applyAlignment="1">
      <alignment horizontal="center" vertical="center" wrapText="1"/>
      <protection/>
    </xf>
    <xf numFmtId="177" fontId="9" fillId="0" borderId="11" xfId="54" applyNumberFormat="1" applyFont="1" applyFill="1" applyBorder="1" applyAlignment="1">
      <alignment horizontal="center" vertical="center" wrapText="1"/>
      <protection/>
    </xf>
    <xf numFmtId="180" fontId="9" fillId="0" borderId="11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2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77" fontId="9" fillId="0" borderId="13" xfId="54" applyNumberFormat="1" applyFont="1" applyFill="1" applyBorder="1" applyAlignment="1">
      <alignment horizontal="center" vertical="center" wrapText="1"/>
      <protection/>
    </xf>
    <xf numFmtId="177" fontId="9" fillId="0" borderId="2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77" fontId="9" fillId="0" borderId="19" xfId="54" applyNumberFormat="1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center"/>
      <protection/>
    </xf>
    <xf numFmtId="180" fontId="7" fillId="0" borderId="0" xfId="0" applyNumberFormat="1" applyFont="1" applyFill="1" applyBorder="1" applyAlignment="1">
      <alignment horizontal="center" vertical="center" wrapText="1"/>
    </xf>
    <xf numFmtId="177" fontId="4" fillId="0" borderId="11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177" fontId="4" fillId="0" borderId="13" xfId="54" applyNumberFormat="1" applyFont="1" applyFill="1" applyBorder="1" applyAlignment="1">
      <alignment horizontal="center" vertical="center" wrapText="1"/>
      <protection/>
    </xf>
    <xf numFmtId="177" fontId="4" fillId="0" borderId="23" xfId="54" applyNumberFormat="1" applyFont="1" applyFill="1" applyBorder="1" applyAlignment="1">
      <alignment horizontal="center" vertical="center" wrapText="1"/>
      <protection/>
    </xf>
    <xf numFmtId="177" fontId="4" fillId="0" borderId="21" xfId="54" applyNumberFormat="1" applyFont="1" applyFill="1" applyBorder="1" applyAlignment="1">
      <alignment horizontal="center" vertical="center" wrapText="1"/>
      <protection/>
    </xf>
    <xf numFmtId="177" fontId="4" fillId="0" borderId="18" xfId="54" applyNumberFormat="1" applyFont="1" applyFill="1" applyBorder="1" applyAlignment="1">
      <alignment horizontal="center" vertical="center" wrapText="1"/>
      <protection/>
    </xf>
    <xf numFmtId="177" fontId="4" fillId="0" borderId="10" xfId="54" applyNumberFormat="1" applyFont="1" applyFill="1" applyBorder="1" applyAlignment="1">
      <alignment horizontal="center" vertical="center" wrapText="1"/>
      <protection/>
    </xf>
    <xf numFmtId="177" fontId="4" fillId="0" borderId="22" xfId="54" applyNumberFormat="1" applyFont="1" applyFill="1" applyBorder="1" applyAlignment="1">
      <alignment horizontal="center" vertical="center" wrapText="1"/>
      <protection/>
    </xf>
    <xf numFmtId="177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right"/>
      <protection/>
    </xf>
    <xf numFmtId="0" fontId="11" fillId="0" borderId="18" xfId="54" applyFont="1" applyFill="1" applyBorder="1" applyAlignment="1">
      <alignment horizontal="right"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177" fontId="4" fillId="0" borderId="19" xfId="54" applyNumberFormat="1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70" zoomScaleNormal="71" zoomScaleSheetLayoutView="7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J4"/>
    </sheetView>
  </sheetViews>
  <sheetFormatPr defaultColWidth="9.140625" defaultRowHeight="12.75"/>
  <cols>
    <col min="1" max="1" width="30.8515625" style="41" customWidth="1"/>
    <col min="2" max="2" width="14.8515625" style="41" customWidth="1"/>
    <col min="3" max="3" width="19.8515625" style="42" customWidth="1"/>
    <col min="4" max="4" width="21.7109375" style="42" customWidth="1"/>
    <col min="5" max="5" width="20.57421875" style="3" customWidth="1"/>
    <col min="6" max="6" width="16.710937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6.7109375" style="3" customWidth="1"/>
    <col min="17" max="16384" width="9.140625" style="3" customWidth="1"/>
  </cols>
  <sheetData>
    <row r="1" spans="1:16" ht="15.75">
      <c r="A1" s="200"/>
      <c r="B1" s="200"/>
      <c r="C1" s="200"/>
      <c r="D1" s="200"/>
      <c r="F1" s="4"/>
      <c r="G1" s="4"/>
      <c r="H1" s="4"/>
      <c r="I1" s="4"/>
      <c r="J1" s="4"/>
      <c r="K1" s="195" t="s">
        <v>50</v>
      </c>
      <c r="L1" s="195"/>
      <c r="M1" s="4"/>
      <c r="N1" s="4"/>
      <c r="O1" s="4"/>
      <c r="P1" s="4"/>
    </row>
    <row r="2" spans="1:16" ht="15.75" customHeight="1">
      <c r="A2" s="2"/>
      <c r="B2" s="2"/>
      <c r="C2" s="5"/>
      <c r="D2" s="5"/>
      <c r="F2" s="201"/>
      <c r="G2" s="201"/>
      <c r="H2" s="201"/>
      <c r="I2" s="6"/>
      <c r="J2" s="6"/>
      <c r="K2" s="6"/>
      <c r="L2" s="6"/>
      <c r="M2" s="201"/>
      <c r="N2" s="201"/>
      <c r="O2" s="201"/>
      <c r="P2" s="201"/>
    </row>
    <row r="3" spans="1:16" s="8" customFormat="1" ht="51.75" customHeight="1">
      <c r="A3" s="181" t="s">
        <v>14</v>
      </c>
      <c r="B3" s="182" t="s">
        <v>5</v>
      </c>
      <c r="C3" s="185" t="s">
        <v>6</v>
      </c>
      <c r="D3" s="185"/>
      <c r="E3" s="185"/>
      <c r="F3" s="186" t="s">
        <v>20</v>
      </c>
      <c r="G3" s="186"/>
      <c r="H3" s="186"/>
      <c r="I3" s="187" t="s">
        <v>12</v>
      </c>
      <c r="J3" s="188"/>
      <c r="K3" s="189"/>
      <c r="L3" s="190" t="s">
        <v>13</v>
      </c>
      <c r="M3" s="193" t="s">
        <v>21</v>
      </c>
      <c r="N3" s="194"/>
      <c r="O3" s="194"/>
      <c r="P3" s="197"/>
    </row>
    <row r="4" spans="1:16" s="8" customFormat="1" ht="117.75" customHeight="1">
      <c r="A4" s="181"/>
      <c r="B4" s="183"/>
      <c r="C4" s="193" t="s">
        <v>0</v>
      </c>
      <c r="D4" s="194"/>
      <c r="E4" s="7" t="s">
        <v>3</v>
      </c>
      <c r="F4" s="185" t="s">
        <v>0</v>
      </c>
      <c r="G4" s="185"/>
      <c r="H4" s="7" t="s">
        <v>3</v>
      </c>
      <c r="I4" s="185" t="s">
        <v>0</v>
      </c>
      <c r="J4" s="185"/>
      <c r="K4" s="7" t="s">
        <v>3</v>
      </c>
      <c r="L4" s="191"/>
      <c r="M4" s="185" t="s">
        <v>0</v>
      </c>
      <c r="N4" s="185"/>
      <c r="O4" s="7" t="s">
        <v>3</v>
      </c>
      <c r="P4" s="198" t="s">
        <v>19</v>
      </c>
    </row>
    <row r="5" spans="1:16" s="8" customFormat="1" ht="174.75" customHeight="1">
      <c r="A5" s="9" t="s">
        <v>7</v>
      </c>
      <c r="B5" s="184"/>
      <c r="C5" s="10" t="s">
        <v>8</v>
      </c>
      <c r="D5" s="10" t="s">
        <v>9</v>
      </c>
      <c r="E5" s="10" t="s">
        <v>10</v>
      </c>
      <c r="F5" s="7" t="s">
        <v>2</v>
      </c>
      <c r="G5" s="7" t="s">
        <v>1</v>
      </c>
      <c r="H5" s="7" t="s">
        <v>4</v>
      </c>
      <c r="I5" s="7" t="s">
        <v>2</v>
      </c>
      <c r="J5" s="7" t="s">
        <v>1</v>
      </c>
      <c r="K5" s="7" t="s">
        <v>4</v>
      </c>
      <c r="L5" s="192"/>
      <c r="M5" s="7" t="s">
        <v>2</v>
      </c>
      <c r="N5" s="7" t="s">
        <v>1</v>
      </c>
      <c r="O5" s="7" t="s">
        <v>4</v>
      </c>
      <c r="P5" s="199"/>
    </row>
    <row r="6" spans="1:16" s="49" customFormat="1" ht="23.25" customHeight="1">
      <c r="A6" s="11" t="s">
        <v>15</v>
      </c>
      <c r="B6" s="12">
        <v>12</v>
      </c>
      <c r="C6" s="13">
        <v>23</v>
      </c>
      <c r="D6" s="13">
        <v>43</v>
      </c>
      <c r="E6" s="43">
        <v>37</v>
      </c>
      <c r="F6" s="44"/>
      <c r="G6" s="45">
        <v>6000</v>
      </c>
      <c r="H6" s="44"/>
      <c r="I6" s="46">
        <v>1</v>
      </c>
      <c r="J6" s="46">
        <v>1.16</v>
      </c>
      <c r="K6" s="46">
        <v>1</v>
      </c>
      <c r="L6" s="47">
        <v>0.203</v>
      </c>
      <c r="M6" s="48">
        <f>ROUND(C6*F6*I6*L6/1000,1)</f>
        <v>0</v>
      </c>
      <c r="N6" s="48">
        <f>ROUND(D6*G6*J6*L6/1000,1)+0.2</f>
        <v>61</v>
      </c>
      <c r="O6" s="48">
        <f>ROUND(E6*H6*K6*L6/1000,1)</f>
        <v>0</v>
      </c>
      <c r="P6" s="48">
        <f>SUM(M6:O6)</f>
        <v>61</v>
      </c>
    </row>
    <row r="7" spans="1:16" ht="16.5" thickBot="1">
      <c r="A7" s="11" t="s">
        <v>16</v>
      </c>
      <c r="B7" s="12">
        <v>9</v>
      </c>
      <c r="C7" s="20"/>
      <c r="D7" s="20">
        <v>12</v>
      </c>
      <c r="E7" s="21"/>
      <c r="F7" s="45">
        <v>4500</v>
      </c>
      <c r="G7" s="45">
        <v>6000</v>
      </c>
      <c r="H7" s="45"/>
      <c r="I7" s="46"/>
      <c r="J7" s="46">
        <v>2.08</v>
      </c>
      <c r="K7" s="46"/>
      <c r="L7" s="50">
        <v>0.175</v>
      </c>
      <c r="M7" s="51">
        <f>ROUND(C7*F7*I7*L7/1000,1)</f>
        <v>0</v>
      </c>
      <c r="N7" s="51">
        <f>ROUND(D7*G7*J7*L7/1000,1)+0.2</f>
        <v>26.4</v>
      </c>
      <c r="O7" s="51">
        <f>ROUND(E7*H7*K7*L7/1000,1)</f>
        <v>0</v>
      </c>
      <c r="P7" s="51">
        <f>SUM(M7:O7)</f>
        <v>26.4</v>
      </c>
    </row>
    <row r="8" spans="1:16" ht="48" thickBot="1">
      <c r="A8" s="22" t="s">
        <v>17</v>
      </c>
      <c r="B8" s="52"/>
      <c r="C8" s="24">
        <f>SUM(C6:C7)</f>
        <v>23</v>
      </c>
      <c r="D8" s="24">
        <f>SUM(D6:D7)</f>
        <v>55</v>
      </c>
      <c r="E8" s="25">
        <f>SUM(E6:E7)</f>
        <v>37</v>
      </c>
      <c r="F8" s="53"/>
      <c r="G8" s="45"/>
      <c r="H8" s="45"/>
      <c r="I8" s="54">
        <f>SUM(I6:I7)</f>
        <v>1</v>
      </c>
      <c r="J8" s="54">
        <f>SUM(J6:J7)</f>
        <v>3.24</v>
      </c>
      <c r="K8" s="54">
        <f>SUM(K6:K7)</f>
        <v>1</v>
      </c>
      <c r="L8" s="45"/>
      <c r="M8" s="51">
        <f>SUM(M6:M7)</f>
        <v>0</v>
      </c>
      <c r="N8" s="51">
        <f>SUM(N6:N7)</f>
        <v>87.4</v>
      </c>
      <c r="O8" s="51">
        <f>SUM(O6:O7)</f>
        <v>0</v>
      </c>
      <c r="P8" s="51">
        <f>SUM(P6:P7)</f>
        <v>87.4</v>
      </c>
    </row>
    <row r="9" spans="1:16" ht="18" customHeight="1">
      <c r="A9" s="27"/>
      <c r="B9" s="27"/>
      <c r="C9" s="55"/>
      <c r="D9" s="56"/>
      <c r="I9" s="57"/>
      <c r="J9" s="57"/>
      <c r="K9" s="58"/>
      <c r="P9" s="29"/>
    </row>
    <row r="10" spans="1:12" ht="15.75">
      <c r="A10" s="30"/>
      <c r="B10" s="30"/>
      <c r="C10" s="33"/>
      <c r="D10" s="33"/>
      <c r="I10" s="59"/>
      <c r="J10" s="59"/>
      <c r="K10" s="59"/>
      <c r="L10" s="59"/>
    </row>
    <row r="11" spans="1:16" ht="15.75">
      <c r="A11" s="30"/>
      <c r="B11" s="30"/>
      <c r="C11" s="33"/>
      <c r="D11" s="33"/>
      <c r="P11" s="29"/>
    </row>
    <row r="12" spans="1:4" ht="15.75">
      <c r="A12" s="30"/>
      <c r="B12" s="30"/>
      <c r="C12" s="33"/>
      <c r="D12" s="33"/>
    </row>
    <row r="13" spans="1:4" ht="15.75">
      <c r="A13" s="30"/>
      <c r="B13" s="30"/>
      <c r="C13" s="33"/>
      <c r="D13" s="33"/>
    </row>
    <row r="14" spans="1:4" ht="15.75">
      <c r="A14" s="34"/>
      <c r="B14" s="34"/>
      <c r="C14" s="33"/>
      <c r="D14" s="33"/>
    </row>
    <row r="15" spans="1:4" ht="15.75">
      <c r="A15" s="34"/>
      <c r="B15" s="34"/>
      <c r="C15" s="33"/>
      <c r="D15" s="33"/>
    </row>
    <row r="16" spans="1:4" ht="16.5" customHeight="1">
      <c r="A16" s="30"/>
      <c r="B16" s="30"/>
      <c r="C16" s="33"/>
      <c r="D16" s="33"/>
    </row>
    <row r="17" spans="1:4" ht="15.75">
      <c r="A17" s="30"/>
      <c r="B17" s="30"/>
      <c r="C17" s="33"/>
      <c r="D17" s="33"/>
    </row>
    <row r="18" spans="1:4" ht="15.75">
      <c r="A18" s="30"/>
      <c r="B18" s="30"/>
      <c r="C18" s="33"/>
      <c r="D18" s="33"/>
    </row>
    <row r="19" spans="1:4" ht="15.75">
      <c r="A19" s="30"/>
      <c r="B19" s="30"/>
      <c r="C19" s="33"/>
      <c r="D19" s="33"/>
    </row>
    <row r="20" spans="1:4" ht="15.75">
      <c r="A20" s="30"/>
      <c r="B20" s="30"/>
      <c r="C20" s="33"/>
      <c r="D20" s="33"/>
    </row>
    <row r="21" spans="1:4" ht="15.75">
      <c r="A21" s="30"/>
      <c r="B21" s="30"/>
      <c r="C21" s="33"/>
      <c r="D21" s="33"/>
    </row>
    <row r="22" spans="1:4" ht="15.75">
      <c r="A22" s="35"/>
      <c r="B22" s="35"/>
      <c r="C22" s="36"/>
      <c r="D22" s="36"/>
    </row>
    <row r="23" spans="1:4" s="37" customFormat="1" ht="16.5" customHeight="1">
      <c r="A23" s="196"/>
      <c r="B23" s="196"/>
      <c r="C23" s="196"/>
      <c r="D23" s="196"/>
    </row>
    <row r="24" spans="1:4" ht="15.75">
      <c r="A24" s="34"/>
      <c r="B24" s="34"/>
      <c r="C24" s="33"/>
      <c r="D24" s="33"/>
    </row>
    <row r="25" spans="1:4" ht="15.75">
      <c r="A25" s="34"/>
      <c r="B25" s="34"/>
      <c r="C25" s="33"/>
      <c r="D25" s="33"/>
    </row>
    <row r="26" spans="1:4" ht="15.75">
      <c r="A26" s="34"/>
      <c r="B26" s="34"/>
      <c r="C26" s="33"/>
      <c r="D26" s="33"/>
    </row>
    <row r="27" spans="1:4" ht="15.75">
      <c r="A27" s="34"/>
      <c r="B27" s="34"/>
      <c r="C27" s="33"/>
      <c r="D27" s="33"/>
    </row>
    <row r="28" spans="1:4" ht="18" customHeight="1">
      <c r="A28" s="34"/>
      <c r="B28" s="34"/>
      <c r="C28" s="33"/>
      <c r="D28" s="33"/>
    </row>
    <row r="29" spans="1:4" ht="15.75">
      <c r="A29" s="34"/>
      <c r="B29" s="34"/>
      <c r="C29" s="33"/>
      <c r="D29" s="33"/>
    </row>
    <row r="30" spans="1:4" ht="15.75">
      <c r="A30" s="34"/>
      <c r="B30" s="34"/>
      <c r="C30" s="33"/>
      <c r="D30" s="33"/>
    </row>
    <row r="31" spans="1:4" ht="15.75">
      <c r="A31" s="34"/>
      <c r="B31" s="34"/>
      <c r="C31" s="33"/>
      <c r="D31" s="33"/>
    </row>
    <row r="32" spans="1:4" ht="15.75">
      <c r="A32" s="34"/>
      <c r="B32" s="34"/>
      <c r="C32" s="33"/>
      <c r="D32" s="33"/>
    </row>
    <row r="33" spans="1:4" ht="15.75">
      <c r="A33" s="34"/>
      <c r="B33" s="34"/>
      <c r="C33" s="33"/>
      <c r="D33" s="33"/>
    </row>
    <row r="34" spans="1:4" ht="15.75">
      <c r="A34" s="30"/>
      <c r="B34" s="30"/>
      <c r="C34" s="33"/>
      <c r="D34" s="33"/>
    </row>
    <row r="35" spans="1:4" ht="15.75">
      <c r="A35" s="30"/>
      <c r="B35" s="30"/>
      <c r="C35" s="33"/>
      <c r="D35" s="33"/>
    </row>
    <row r="36" spans="1:4" ht="15.75">
      <c r="A36" s="30"/>
      <c r="B36" s="30"/>
      <c r="C36" s="33"/>
      <c r="D36" s="33"/>
    </row>
    <row r="37" spans="1:4" ht="15.75">
      <c r="A37" s="30"/>
      <c r="B37" s="30"/>
      <c r="C37" s="33"/>
      <c r="D37" s="33"/>
    </row>
    <row r="38" spans="1:4" ht="15.75">
      <c r="A38" s="30"/>
      <c r="B38" s="30"/>
      <c r="C38" s="33"/>
      <c r="D38" s="33"/>
    </row>
    <row r="39" spans="1:4" ht="15.75">
      <c r="A39" s="30"/>
      <c r="B39" s="30"/>
      <c r="C39" s="33"/>
      <c r="D39" s="33"/>
    </row>
    <row r="40" spans="1:4" ht="15.75">
      <c r="A40" s="30"/>
      <c r="B40" s="30"/>
      <c r="C40" s="33"/>
      <c r="D40" s="33"/>
    </row>
    <row r="41" spans="1:4" ht="15.75">
      <c r="A41" s="30"/>
      <c r="B41" s="30"/>
      <c r="C41" s="33"/>
      <c r="D41" s="33"/>
    </row>
    <row r="42" spans="1:4" ht="15.75">
      <c r="A42" s="30"/>
      <c r="B42" s="30"/>
      <c r="C42" s="33"/>
      <c r="D42" s="33"/>
    </row>
    <row r="43" spans="1:4" ht="15.75">
      <c r="A43" s="30"/>
      <c r="B43" s="30"/>
      <c r="C43" s="33"/>
      <c r="D43" s="33"/>
    </row>
    <row r="44" spans="1:4" ht="15.75">
      <c r="A44" s="30"/>
      <c r="B44" s="30"/>
      <c r="C44" s="33"/>
      <c r="D44" s="33"/>
    </row>
    <row r="45" spans="1:4" ht="15.75">
      <c r="A45" s="30"/>
      <c r="B45" s="30"/>
      <c r="C45" s="33"/>
      <c r="D45" s="33"/>
    </row>
    <row r="46" spans="1:4" ht="15.75">
      <c r="A46" s="30"/>
      <c r="B46" s="30"/>
      <c r="C46" s="33"/>
      <c r="D46" s="33"/>
    </row>
    <row r="47" spans="1:4" ht="15.75">
      <c r="A47" s="30"/>
      <c r="B47" s="30"/>
      <c r="C47" s="33"/>
      <c r="D47" s="33"/>
    </row>
    <row r="48" spans="1:4" ht="15.75">
      <c r="A48" s="30"/>
      <c r="B48" s="30"/>
      <c r="C48" s="33"/>
      <c r="D48" s="33"/>
    </row>
    <row r="49" spans="1:4" ht="15.75">
      <c r="A49" s="30"/>
      <c r="B49" s="30"/>
      <c r="C49" s="33"/>
      <c r="D49" s="33"/>
    </row>
    <row r="50" spans="1:4" ht="15.75">
      <c r="A50" s="30"/>
      <c r="B50" s="30"/>
      <c r="C50" s="33"/>
      <c r="D50" s="33"/>
    </row>
    <row r="51" spans="1:4" ht="15.75">
      <c r="A51" s="30"/>
      <c r="B51" s="30"/>
      <c r="C51" s="33"/>
      <c r="D51" s="33"/>
    </row>
    <row r="52" spans="1:4" ht="15.75">
      <c r="A52" s="30"/>
      <c r="B52" s="30"/>
      <c r="C52" s="33"/>
      <c r="D52" s="33"/>
    </row>
    <row r="53" spans="1:4" ht="15.75">
      <c r="A53" s="30"/>
      <c r="B53" s="30"/>
      <c r="C53" s="33"/>
      <c r="D53" s="33"/>
    </row>
    <row r="54" spans="1:4" ht="15.75">
      <c r="A54" s="30"/>
      <c r="B54" s="30"/>
      <c r="C54" s="33"/>
      <c r="D54" s="33"/>
    </row>
    <row r="55" spans="1:4" ht="15.75">
      <c r="A55" s="30"/>
      <c r="B55" s="30"/>
      <c r="C55" s="33"/>
      <c r="D55" s="33"/>
    </row>
    <row r="56" spans="1:4" ht="15.75">
      <c r="A56" s="30"/>
      <c r="B56" s="30"/>
      <c r="C56" s="33"/>
      <c r="D56" s="33"/>
    </row>
    <row r="57" spans="1:4" ht="15.75">
      <c r="A57" s="30"/>
      <c r="B57" s="30"/>
      <c r="C57" s="33"/>
      <c r="D57" s="33"/>
    </row>
    <row r="58" spans="1:4" ht="15.75">
      <c r="A58" s="30"/>
      <c r="B58" s="30"/>
      <c r="C58" s="33"/>
      <c r="D58" s="33"/>
    </row>
    <row r="59" spans="1:4" ht="15.75">
      <c r="A59" s="30"/>
      <c r="B59" s="30"/>
      <c r="C59" s="33"/>
      <c r="D59" s="33"/>
    </row>
    <row r="60" spans="1:4" ht="15.75">
      <c r="A60" s="30"/>
      <c r="B60" s="30"/>
      <c r="C60" s="33"/>
      <c r="D60" s="33"/>
    </row>
    <row r="61" spans="1:4" ht="15.75">
      <c r="A61" s="30"/>
      <c r="B61" s="30"/>
      <c r="C61" s="33"/>
      <c r="D61" s="33"/>
    </row>
    <row r="62" spans="1:4" ht="15.75">
      <c r="A62" s="30"/>
      <c r="B62" s="30"/>
      <c r="C62" s="33"/>
      <c r="D62" s="33"/>
    </row>
    <row r="63" spans="1:4" ht="15.75">
      <c r="A63" s="30"/>
      <c r="B63" s="30"/>
      <c r="C63" s="33"/>
      <c r="D63" s="33"/>
    </row>
    <row r="64" spans="1:4" ht="15.75">
      <c r="A64" s="30"/>
      <c r="B64" s="30"/>
      <c r="C64" s="33"/>
      <c r="D64" s="33"/>
    </row>
    <row r="65" spans="1:4" ht="15.75">
      <c r="A65" s="30"/>
      <c r="B65" s="30"/>
      <c r="C65" s="33"/>
      <c r="D65" s="33"/>
    </row>
    <row r="66" spans="1:4" ht="15.75">
      <c r="A66" s="30"/>
      <c r="B66" s="30"/>
      <c r="C66" s="33"/>
      <c r="D66" s="33"/>
    </row>
    <row r="67" spans="1:4" ht="15.75">
      <c r="A67" s="30"/>
      <c r="B67" s="30"/>
      <c r="C67" s="33"/>
      <c r="D67" s="33"/>
    </row>
    <row r="68" spans="1:4" ht="15.75">
      <c r="A68" s="38"/>
      <c r="B68" s="38"/>
      <c r="C68" s="36"/>
      <c r="D68" s="36"/>
    </row>
    <row r="69" spans="1:4" ht="15.75">
      <c r="A69" s="38"/>
      <c r="B69" s="38"/>
      <c r="C69" s="39"/>
      <c r="D69" s="39"/>
    </row>
    <row r="70" spans="1:4" ht="15.75">
      <c r="A70" s="40"/>
      <c r="B70" s="40"/>
      <c r="C70" s="33"/>
      <c r="D70" s="33"/>
    </row>
  </sheetData>
  <sheetProtection/>
  <mergeCells count="17">
    <mergeCell ref="K1:L1"/>
    <mergeCell ref="F4:G4"/>
    <mergeCell ref="I4:J4"/>
    <mergeCell ref="M4:N4"/>
    <mergeCell ref="A23:D23"/>
    <mergeCell ref="M3:P3"/>
    <mergeCell ref="P4:P5"/>
    <mergeCell ref="A1:D1"/>
    <mergeCell ref="F2:H2"/>
    <mergeCell ref="M2:P2"/>
    <mergeCell ref="A3:A4"/>
    <mergeCell ref="B3:B5"/>
    <mergeCell ref="C3:E3"/>
    <mergeCell ref="F3:H3"/>
    <mergeCell ref="I3:K3"/>
    <mergeCell ref="L3:L5"/>
    <mergeCell ref="C4:D4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70" zoomScaleNormal="71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" sqref="K2"/>
    </sheetView>
  </sheetViews>
  <sheetFormatPr defaultColWidth="9.140625" defaultRowHeight="12.75"/>
  <cols>
    <col min="1" max="1" width="30.8515625" style="41" customWidth="1"/>
    <col min="2" max="2" width="14.8515625" style="41" customWidth="1"/>
    <col min="3" max="3" width="19.8515625" style="42" customWidth="1"/>
    <col min="4" max="4" width="21.7109375" style="42" customWidth="1"/>
    <col min="5" max="5" width="20.57421875" style="3" customWidth="1"/>
    <col min="6" max="6" width="12.2812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8.28125" style="3" customWidth="1"/>
    <col min="17" max="16384" width="9.140625" style="3" customWidth="1"/>
  </cols>
  <sheetData>
    <row r="1" spans="1:16" ht="15.75">
      <c r="A1" s="200"/>
      <c r="B1" s="200"/>
      <c r="C1" s="200"/>
      <c r="D1" s="200"/>
      <c r="F1" s="4"/>
      <c r="G1" s="4"/>
      <c r="H1" s="4"/>
      <c r="I1" s="4"/>
      <c r="J1" s="4"/>
      <c r="K1" s="4" t="s">
        <v>49</v>
      </c>
      <c r="L1" s="4"/>
      <c r="M1" s="4"/>
      <c r="N1" s="4"/>
      <c r="O1" s="4"/>
      <c r="P1" s="4"/>
    </row>
    <row r="2" spans="1:16" ht="15.75" customHeight="1">
      <c r="A2" s="2"/>
      <c r="B2" s="2"/>
      <c r="C2" s="5"/>
      <c r="D2" s="5"/>
      <c r="F2" s="201"/>
      <c r="G2" s="201"/>
      <c r="H2" s="201"/>
      <c r="I2" s="6"/>
      <c r="J2" s="6"/>
      <c r="K2" s="6"/>
      <c r="L2" s="6"/>
      <c r="M2" s="201"/>
      <c r="N2" s="201"/>
      <c r="O2" s="201"/>
      <c r="P2" s="201"/>
    </row>
    <row r="3" spans="1:16" s="8" customFormat="1" ht="51.75" customHeight="1">
      <c r="A3" s="181" t="s">
        <v>14</v>
      </c>
      <c r="B3" s="182" t="s">
        <v>5</v>
      </c>
      <c r="C3" s="185" t="s">
        <v>6</v>
      </c>
      <c r="D3" s="185"/>
      <c r="E3" s="185"/>
      <c r="F3" s="186" t="s">
        <v>11</v>
      </c>
      <c r="G3" s="186"/>
      <c r="H3" s="186"/>
      <c r="I3" s="187" t="s">
        <v>12</v>
      </c>
      <c r="J3" s="188"/>
      <c r="K3" s="189"/>
      <c r="L3" s="190" t="s">
        <v>13</v>
      </c>
      <c r="M3" s="193" t="s">
        <v>18</v>
      </c>
      <c r="N3" s="194"/>
      <c r="O3" s="194"/>
      <c r="P3" s="197"/>
    </row>
    <row r="4" spans="1:16" s="8" customFormat="1" ht="117.75" customHeight="1">
      <c r="A4" s="181"/>
      <c r="B4" s="183"/>
      <c r="C4" s="193" t="s">
        <v>0</v>
      </c>
      <c r="D4" s="194"/>
      <c r="E4" s="7" t="s">
        <v>3</v>
      </c>
      <c r="F4" s="185" t="s">
        <v>0</v>
      </c>
      <c r="G4" s="185"/>
      <c r="H4" s="7" t="s">
        <v>3</v>
      </c>
      <c r="I4" s="185" t="s">
        <v>0</v>
      </c>
      <c r="J4" s="185"/>
      <c r="K4" s="7" t="s">
        <v>3</v>
      </c>
      <c r="L4" s="191"/>
      <c r="M4" s="185" t="s">
        <v>0</v>
      </c>
      <c r="N4" s="185"/>
      <c r="O4" s="7" t="s">
        <v>3</v>
      </c>
      <c r="P4" s="198" t="s">
        <v>19</v>
      </c>
    </row>
    <row r="5" spans="1:16" s="8" customFormat="1" ht="174.75" customHeight="1">
      <c r="A5" s="9" t="s">
        <v>7</v>
      </c>
      <c r="B5" s="184"/>
      <c r="C5" s="10" t="s">
        <v>8</v>
      </c>
      <c r="D5" s="10" t="s">
        <v>9</v>
      </c>
      <c r="E5" s="10" t="s">
        <v>10</v>
      </c>
      <c r="F5" s="7" t="s">
        <v>2</v>
      </c>
      <c r="G5" s="7" t="s">
        <v>1</v>
      </c>
      <c r="H5" s="7" t="s">
        <v>4</v>
      </c>
      <c r="I5" s="7" t="s">
        <v>2</v>
      </c>
      <c r="J5" s="7" t="s">
        <v>1</v>
      </c>
      <c r="K5" s="7" t="s">
        <v>4</v>
      </c>
      <c r="L5" s="192"/>
      <c r="M5" s="7" t="s">
        <v>2</v>
      </c>
      <c r="N5" s="7" t="s">
        <v>1</v>
      </c>
      <c r="O5" s="7" t="s">
        <v>4</v>
      </c>
      <c r="P5" s="199"/>
    </row>
    <row r="6" spans="1:16" s="19" customFormat="1" ht="18" customHeight="1">
      <c r="A6" s="11" t="s">
        <v>15</v>
      </c>
      <c r="B6" s="12">
        <v>12</v>
      </c>
      <c r="C6" s="13">
        <v>23</v>
      </c>
      <c r="D6" s="13">
        <v>43</v>
      </c>
      <c r="E6" s="14">
        <v>37</v>
      </c>
      <c r="F6" s="15">
        <v>76895</v>
      </c>
      <c r="G6" s="15">
        <v>61331</v>
      </c>
      <c r="H6" s="15">
        <v>154044</v>
      </c>
      <c r="I6" s="16">
        <v>1</v>
      </c>
      <c r="J6" s="16">
        <v>1.16</v>
      </c>
      <c r="K6" s="16">
        <v>1</v>
      </c>
      <c r="L6" s="17">
        <v>0.685</v>
      </c>
      <c r="M6" s="18">
        <f>ROUND(C6*F6*I6*L6/1000,1)</f>
        <v>1211.5</v>
      </c>
      <c r="N6" s="18">
        <f>ROUND(D6*G6*J6*L6/1000,1)</f>
        <v>2095.5</v>
      </c>
      <c r="O6" s="18">
        <f>ROUND(E6*H6*K6*L6/1000,1)+1.7</f>
        <v>3905.8999999999996</v>
      </c>
      <c r="P6" s="18">
        <f>SUM(M6:O6)</f>
        <v>7212.9</v>
      </c>
    </row>
    <row r="7" spans="1:16" s="19" customFormat="1" ht="15.75">
      <c r="A7" s="11" t="s">
        <v>16</v>
      </c>
      <c r="B7" s="12">
        <v>9</v>
      </c>
      <c r="C7" s="20"/>
      <c r="D7" s="20">
        <v>12</v>
      </c>
      <c r="E7" s="21"/>
      <c r="F7" s="15"/>
      <c r="G7" s="15">
        <v>48576</v>
      </c>
      <c r="H7" s="15"/>
      <c r="I7" s="16"/>
      <c r="J7" s="16">
        <v>2.08</v>
      </c>
      <c r="K7" s="16"/>
      <c r="L7" s="17">
        <v>0.527</v>
      </c>
      <c r="M7" s="18">
        <f>ROUND(C7*F7*I7*L7/1000,1)</f>
        <v>0</v>
      </c>
      <c r="N7" s="18">
        <f>ROUND(D7*G7*J7*L7/1000,1)-0.3</f>
        <v>638.7</v>
      </c>
      <c r="O7" s="18">
        <f>ROUND(E7*H7*K7*L7/1000,1)</f>
        <v>0</v>
      </c>
      <c r="P7" s="18">
        <f>SUM(M7:O7)</f>
        <v>638.7</v>
      </c>
    </row>
    <row r="8" spans="1:16" s="19" customFormat="1" ht="48" thickBot="1">
      <c r="A8" s="22" t="s">
        <v>17</v>
      </c>
      <c r="B8" s="23"/>
      <c r="C8" s="24">
        <f>SUM(C6:C7)</f>
        <v>23</v>
      </c>
      <c r="D8" s="24">
        <f>SUM(D6:D7)</f>
        <v>55</v>
      </c>
      <c r="E8" s="25">
        <f>SUM(E6:E7)</f>
        <v>37</v>
      </c>
      <c r="F8" s="26"/>
      <c r="G8" s="15"/>
      <c r="H8" s="15"/>
      <c r="I8" s="15"/>
      <c r="J8" s="15"/>
      <c r="K8" s="15"/>
      <c r="L8" s="15"/>
      <c r="M8" s="18">
        <f>SUM(M6:M7)</f>
        <v>1211.5</v>
      </c>
      <c r="N8" s="18">
        <f>SUM(N6:N7)</f>
        <v>2734.2</v>
      </c>
      <c r="O8" s="18">
        <f>SUM(O6:O7)</f>
        <v>3905.8999999999996</v>
      </c>
      <c r="P8" s="18">
        <f>SUM(P6:P7)</f>
        <v>7851.599999999999</v>
      </c>
    </row>
    <row r="9" spans="1:16" ht="18" customHeight="1">
      <c r="A9" s="27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P9" s="29"/>
    </row>
    <row r="10" spans="1:13" ht="15.75">
      <c r="A10" s="30"/>
      <c r="B10" s="30"/>
      <c r="C10" s="31"/>
      <c r="D10" s="31"/>
      <c r="E10" s="31"/>
      <c r="F10" s="32"/>
      <c r="G10" s="31"/>
      <c r="H10" s="31"/>
      <c r="I10" s="31"/>
      <c r="J10" s="31"/>
      <c r="K10" s="31"/>
      <c r="L10" s="31"/>
      <c r="M10" s="31"/>
    </row>
    <row r="11" spans="1:16" ht="15.75">
      <c r="A11" s="30"/>
      <c r="B11" s="30"/>
      <c r="C11" s="33"/>
      <c r="D11" s="33"/>
      <c r="P11" s="29"/>
    </row>
    <row r="12" spans="1:4" ht="15.75">
      <c r="A12" s="30"/>
      <c r="B12" s="30"/>
      <c r="C12" s="33"/>
      <c r="D12" s="33"/>
    </row>
    <row r="13" spans="1:4" ht="15.75">
      <c r="A13" s="30"/>
      <c r="B13" s="30"/>
      <c r="C13" s="33"/>
      <c r="D13" s="33"/>
    </row>
    <row r="14" spans="1:4" ht="15.75">
      <c r="A14" s="34"/>
      <c r="B14" s="34"/>
      <c r="C14" s="33"/>
      <c r="D14" s="33"/>
    </row>
    <row r="15" spans="1:4" ht="15.75">
      <c r="A15" s="34"/>
      <c r="B15" s="34"/>
      <c r="C15" s="33"/>
      <c r="D15" s="33"/>
    </row>
    <row r="16" spans="1:4" ht="16.5" customHeight="1">
      <c r="A16" s="30"/>
      <c r="B16" s="30"/>
      <c r="C16" s="33"/>
      <c r="D16" s="33"/>
    </row>
    <row r="17" spans="1:4" ht="15.75">
      <c r="A17" s="30"/>
      <c r="B17" s="30"/>
      <c r="C17" s="33"/>
      <c r="D17" s="33"/>
    </row>
    <row r="18" spans="1:4" ht="15.75">
      <c r="A18" s="30"/>
      <c r="B18" s="30"/>
      <c r="C18" s="33"/>
      <c r="D18" s="33"/>
    </row>
    <row r="19" spans="1:4" ht="15.75">
      <c r="A19" s="30"/>
      <c r="B19" s="30"/>
      <c r="C19" s="33"/>
      <c r="D19" s="33"/>
    </row>
    <row r="20" spans="1:4" ht="15.75">
      <c r="A20" s="30"/>
      <c r="B20" s="30"/>
      <c r="C20" s="33"/>
      <c r="D20" s="33"/>
    </row>
    <row r="21" spans="1:4" ht="15.75">
      <c r="A21" s="30"/>
      <c r="B21" s="30"/>
      <c r="C21" s="33"/>
      <c r="D21" s="33"/>
    </row>
    <row r="22" spans="1:4" ht="15.75">
      <c r="A22" s="35"/>
      <c r="B22" s="35"/>
      <c r="C22" s="36"/>
      <c r="D22" s="36"/>
    </row>
    <row r="23" spans="1:4" s="37" customFormat="1" ht="16.5" customHeight="1">
      <c r="A23" s="196"/>
      <c r="B23" s="196"/>
      <c r="C23" s="196"/>
      <c r="D23" s="196"/>
    </row>
    <row r="24" spans="1:4" ht="15.75">
      <c r="A24" s="34"/>
      <c r="B24" s="34"/>
      <c r="C24" s="33"/>
      <c r="D24" s="33"/>
    </row>
    <row r="25" spans="1:4" ht="15.75">
      <c r="A25" s="34"/>
      <c r="B25" s="34"/>
      <c r="C25" s="33"/>
      <c r="D25" s="33"/>
    </row>
    <row r="26" spans="1:4" ht="15.75">
      <c r="A26" s="34"/>
      <c r="B26" s="34"/>
      <c r="C26" s="33"/>
      <c r="D26" s="33"/>
    </row>
    <row r="27" spans="1:4" ht="15.75">
      <c r="A27" s="34"/>
      <c r="B27" s="34"/>
      <c r="C27" s="33"/>
      <c r="D27" s="33"/>
    </row>
    <row r="28" spans="1:4" ht="18" customHeight="1">
      <c r="A28" s="34"/>
      <c r="B28" s="34"/>
      <c r="C28" s="33"/>
      <c r="D28" s="33"/>
    </row>
    <row r="29" spans="1:4" ht="15.75">
      <c r="A29" s="34"/>
      <c r="B29" s="34"/>
      <c r="C29" s="33"/>
      <c r="D29" s="33"/>
    </row>
    <row r="30" spans="1:4" ht="15.75">
      <c r="A30" s="34"/>
      <c r="B30" s="34"/>
      <c r="C30" s="33"/>
      <c r="D30" s="33"/>
    </row>
    <row r="31" spans="1:4" ht="15.75">
      <c r="A31" s="34"/>
      <c r="B31" s="34"/>
      <c r="C31" s="33"/>
      <c r="D31" s="33"/>
    </row>
    <row r="32" spans="1:4" ht="15.75">
      <c r="A32" s="34"/>
      <c r="B32" s="34"/>
      <c r="C32" s="33"/>
      <c r="D32" s="33"/>
    </row>
    <row r="33" spans="1:4" ht="15.75">
      <c r="A33" s="34"/>
      <c r="B33" s="34"/>
      <c r="C33" s="33"/>
      <c r="D33" s="33"/>
    </row>
    <row r="34" spans="1:4" ht="15.75">
      <c r="A34" s="30"/>
      <c r="B34" s="30"/>
      <c r="C34" s="33"/>
      <c r="D34" s="33"/>
    </row>
    <row r="35" spans="1:4" ht="15.75">
      <c r="A35" s="30"/>
      <c r="B35" s="30"/>
      <c r="C35" s="33"/>
      <c r="D35" s="33"/>
    </row>
    <row r="36" spans="1:4" ht="15.75">
      <c r="A36" s="30"/>
      <c r="B36" s="30"/>
      <c r="C36" s="33"/>
      <c r="D36" s="33"/>
    </row>
    <row r="37" spans="1:4" ht="15.75">
      <c r="A37" s="30"/>
      <c r="B37" s="30"/>
      <c r="C37" s="33"/>
      <c r="D37" s="33"/>
    </row>
    <row r="38" spans="1:4" ht="15.75">
      <c r="A38" s="30"/>
      <c r="B38" s="30"/>
      <c r="C38" s="33"/>
      <c r="D38" s="33"/>
    </row>
    <row r="39" spans="1:4" ht="15.75">
      <c r="A39" s="30"/>
      <c r="B39" s="30"/>
      <c r="C39" s="33"/>
      <c r="D39" s="33"/>
    </row>
    <row r="40" spans="1:4" ht="15.75">
      <c r="A40" s="30"/>
      <c r="B40" s="30"/>
      <c r="C40" s="33"/>
      <c r="D40" s="33"/>
    </row>
    <row r="41" spans="1:4" ht="15.75">
      <c r="A41" s="30"/>
      <c r="B41" s="30"/>
      <c r="C41" s="33"/>
      <c r="D41" s="33"/>
    </row>
    <row r="42" spans="1:4" ht="15.75">
      <c r="A42" s="30"/>
      <c r="B42" s="30"/>
      <c r="C42" s="33"/>
      <c r="D42" s="33"/>
    </row>
    <row r="43" spans="1:4" ht="15.75">
      <c r="A43" s="30"/>
      <c r="B43" s="30"/>
      <c r="C43" s="33"/>
      <c r="D43" s="33"/>
    </row>
    <row r="44" spans="1:4" ht="15.75">
      <c r="A44" s="30"/>
      <c r="B44" s="30"/>
      <c r="C44" s="33"/>
      <c r="D44" s="33"/>
    </row>
    <row r="45" spans="1:4" ht="15.75">
      <c r="A45" s="30"/>
      <c r="B45" s="30"/>
      <c r="C45" s="33"/>
      <c r="D45" s="33"/>
    </row>
    <row r="46" spans="1:4" ht="15.75">
      <c r="A46" s="30"/>
      <c r="B46" s="30"/>
      <c r="C46" s="33"/>
      <c r="D46" s="33"/>
    </row>
    <row r="47" spans="1:4" ht="15.75">
      <c r="A47" s="30"/>
      <c r="B47" s="30"/>
      <c r="C47" s="33"/>
      <c r="D47" s="33"/>
    </row>
    <row r="48" spans="1:4" ht="15.75">
      <c r="A48" s="30"/>
      <c r="B48" s="30"/>
      <c r="C48" s="33"/>
      <c r="D48" s="33"/>
    </row>
    <row r="49" spans="1:4" ht="15.75">
      <c r="A49" s="30"/>
      <c r="B49" s="30"/>
      <c r="C49" s="33"/>
      <c r="D49" s="33"/>
    </row>
    <row r="50" spans="1:4" ht="15.75">
      <c r="A50" s="30"/>
      <c r="B50" s="30"/>
      <c r="C50" s="33"/>
      <c r="D50" s="33"/>
    </row>
    <row r="51" spans="1:4" ht="15.75">
      <c r="A51" s="30"/>
      <c r="B51" s="30"/>
      <c r="C51" s="33"/>
      <c r="D51" s="33"/>
    </row>
    <row r="52" spans="1:4" ht="15.75">
      <c r="A52" s="30"/>
      <c r="B52" s="30"/>
      <c r="C52" s="33"/>
      <c r="D52" s="33"/>
    </row>
    <row r="53" spans="1:4" ht="15.75">
      <c r="A53" s="30"/>
      <c r="B53" s="30"/>
      <c r="C53" s="33"/>
      <c r="D53" s="33"/>
    </row>
    <row r="54" spans="1:4" ht="15.75">
      <c r="A54" s="30"/>
      <c r="B54" s="30"/>
      <c r="C54" s="33"/>
      <c r="D54" s="33"/>
    </row>
    <row r="55" spans="1:4" ht="15.75">
      <c r="A55" s="30"/>
      <c r="B55" s="30"/>
      <c r="C55" s="33"/>
      <c r="D55" s="33"/>
    </row>
    <row r="56" spans="1:4" ht="15.75">
      <c r="A56" s="30"/>
      <c r="B56" s="30"/>
      <c r="C56" s="33"/>
      <c r="D56" s="33"/>
    </row>
    <row r="57" spans="1:4" ht="15.75">
      <c r="A57" s="30"/>
      <c r="B57" s="30"/>
      <c r="C57" s="33"/>
      <c r="D57" s="33"/>
    </row>
    <row r="58" spans="1:4" ht="15.75">
      <c r="A58" s="30"/>
      <c r="B58" s="30"/>
      <c r="C58" s="33"/>
      <c r="D58" s="33"/>
    </row>
    <row r="59" spans="1:4" ht="15.75">
      <c r="A59" s="30"/>
      <c r="B59" s="30"/>
      <c r="C59" s="33"/>
      <c r="D59" s="33"/>
    </row>
    <row r="60" spans="1:4" ht="15.75">
      <c r="A60" s="30"/>
      <c r="B60" s="30"/>
      <c r="C60" s="33"/>
      <c r="D60" s="33"/>
    </row>
    <row r="61" spans="1:4" ht="15.75">
      <c r="A61" s="30"/>
      <c r="B61" s="30"/>
      <c r="C61" s="33"/>
      <c r="D61" s="33"/>
    </row>
    <row r="62" spans="1:4" ht="15.75">
      <c r="A62" s="30"/>
      <c r="B62" s="30"/>
      <c r="C62" s="33"/>
      <c r="D62" s="33"/>
    </row>
    <row r="63" spans="1:4" ht="15.75">
      <c r="A63" s="30"/>
      <c r="B63" s="30"/>
      <c r="C63" s="33"/>
      <c r="D63" s="33"/>
    </row>
    <row r="64" spans="1:4" ht="15.75">
      <c r="A64" s="30"/>
      <c r="B64" s="30"/>
      <c r="C64" s="33"/>
      <c r="D64" s="33"/>
    </row>
    <row r="65" spans="1:4" ht="15.75">
      <c r="A65" s="30"/>
      <c r="B65" s="30"/>
      <c r="C65" s="33"/>
      <c r="D65" s="33"/>
    </row>
    <row r="66" spans="1:4" ht="15.75">
      <c r="A66" s="30"/>
      <c r="B66" s="30"/>
      <c r="C66" s="33"/>
      <c r="D66" s="33"/>
    </row>
    <row r="67" spans="1:4" ht="15.75">
      <c r="A67" s="30"/>
      <c r="B67" s="30"/>
      <c r="C67" s="33"/>
      <c r="D67" s="33"/>
    </row>
    <row r="68" spans="1:4" ht="15.75">
      <c r="A68" s="38"/>
      <c r="B68" s="38"/>
      <c r="C68" s="36"/>
      <c r="D68" s="36"/>
    </row>
    <row r="69" spans="1:4" ht="15.75">
      <c r="A69" s="38"/>
      <c r="B69" s="38"/>
      <c r="C69" s="39"/>
      <c r="D69" s="39"/>
    </row>
    <row r="70" spans="1:4" ht="15.75">
      <c r="A70" s="40"/>
      <c r="B70" s="40"/>
      <c r="C70" s="33"/>
      <c r="D70" s="33"/>
    </row>
  </sheetData>
  <sheetProtection/>
  <mergeCells count="16">
    <mergeCell ref="F4:G4"/>
    <mergeCell ref="I4:J4"/>
    <mergeCell ref="M4:N4"/>
    <mergeCell ref="A23:D23"/>
    <mergeCell ref="M3:P3"/>
    <mergeCell ref="P4:P5"/>
    <mergeCell ref="A1:D1"/>
    <mergeCell ref="F2:H2"/>
    <mergeCell ref="M2:P2"/>
    <mergeCell ref="A3:A4"/>
    <mergeCell ref="B3:B5"/>
    <mergeCell ref="C3:E3"/>
    <mergeCell ref="F3:H3"/>
    <mergeCell ref="I3:K3"/>
    <mergeCell ref="L3:L5"/>
    <mergeCell ref="C4:D4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="70" zoomScaleNormal="71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9.00390625" style="106" customWidth="1"/>
    <col min="2" max="3" width="30.8515625" style="106" customWidth="1"/>
    <col min="4" max="4" width="24.00390625" style="106" customWidth="1"/>
    <col min="5" max="5" width="19.421875" style="106" customWidth="1"/>
    <col min="6" max="7" width="17.28125" style="106" customWidth="1"/>
    <col min="8" max="8" width="26.421875" style="106" customWidth="1"/>
    <col min="9" max="11" width="20.00390625" style="106" customWidth="1"/>
    <col min="12" max="13" width="24.421875" style="107" customWidth="1"/>
    <col min="14" max="14" width="18.28125" style="107" customWidth="1"/>
    <col min="15" max="15" width="17.140625" style="107" customWidth="1"/>
    <col min="16" max="16" width="22.8515625" style="107" customWidth="1"/>
    <col min="17" max="19" width="20.421875" style="61" customWidth="1"/>
    <col min="20" max="20" width="19.421875" style="61" customWidth="1"/>
    <col min="21" max="16384" width="9.140625" style="61" customWidth="1"/>
  </cols>
  <sheetData>
    <row r="1" spans="1:16" ht="15.75">
      <c r="A1" s="60"/>
      <c r="B1" s="60"/>
      <c r="C1" s="60"/>
      <c r="D1" s="60"/>
      <c r="E1" s="60"/>
      <c r="F1" s="60"/>
      <c r="G1" s="211" t="s">
        <v>52</v>
      </c>
      <c r="H1" s="211"/>
      <c r="I1" s="60"/>
      <c r="J1" s="60"/>
      <c r="K1" s="60"/>
      <c r="L1" s="60"/>
      <c r="M1" s="60"/>
      <c r="N1" s="60"/>
      <c r="O1" s="60"/>
      <c r="P1" s="60"/>
    </row>
    <row r="2" spans="1:16" ht="18.75">
      <c r="A2" s="62"/>
      <c r="B2" s="62"/>
      <c r="C2" s="62"/>
      <c r="D2" s="62"/>
      <c r="E2" s="212"/>
      <c r="F2" s="212"/>
      <c r="G2" s="212"/>
      <c r="H2" s="212"/>
      <c r="I2" s="63"/>
      <c r="J2" s="63"/>
      <c r="K2" s="63"/>
      <c r="L2" s="64"/>
      <c r="M2" s="64"/>
      <c r="N2" s="64"/>
      <c r="O2" s="64"/>
      <c r="P2" s="64"/>
    </row>
    <row r="3" spans="1:27" ht="27.75" customHeight="1">
      <c r="A3" s="213" t="s">
        <v>22</v>
      </c>
      <c r="B3" s="216" t="s">
        <v>14</v>
      </c>
      <c r="C3" s="204" t="s">
        <v>23</v>
      </c>
      <c r="D3" s="205"/>
      <c r="E3" s="205"/>
      <c r="F3" s="205"/>
      <c r="G3" s="205"/>
      <c r="H3" s="219"/>
      <c r="I3" s="202" t="s">
        <v>24</v>
      </c>
      <c r="J3" s="202"/>
      <c r="K3" s="202"/>
      <c r="L3" s="202"/>
      <c r="M3" s="202"/>
      <c r="N3" s="202"/>
      <c r="O3" s="202"/>
      <c r="P3" s="204" t="s">
        <v>25</v>
      </c>
      <c r="Q3" s="205"/>
      <c r="R3" s="205"/>
      <c r="S3" s="205"/>
      <c r="T3" s="205"/>
      <c r="U3" s="67"/>
      <c r="V3" s="67"/>
      <c r="W3" s="68"/>
      <c r="X3" s="68"/>
      <c r="Y3" s="68"/>
      <c r="Z3" s="68"/>
      <c r="AA3" s="68"/>
    </row>
    <row r="4" spans="1:27" ht="27.75" customHeight="1">
      <c r="A4" s="214"/>
      <c r="B4" s="217"/>
      <c r="C4" s="202" t="s">
        <v>26</v>
      </c>
      <c r="D4" s="202"/>
      <c r="E4" s="202"/>
      <c r="F4" s="202"/>
      <c r="G4" s="202"/>
      <c r="H4" s="202"/>
      <c r="I4" s="204" t="s">
        <v>26</v>
      </c>
      <c r="J4" s="205"/>
      <c r="K4" s="205"/>
      <c r="L4" s="205"/>
      <c r="M4" s="205"/>
      <c r="N4" s="205"/>
      <c r="O4" s="205"/>
      <c r="P4" s="204" t="s">
        <v>26</v>
      </c>
      <c r="Q4" s="205"/>
      <c r="R4" s="205"/>
      <c r="S4" s="205"/>
      <c r="T4" s="205"/>
      <c r="U4" s="67"/>
      <c r="V4" s="67"/>
      <c r="W4" s="68"/>
      <c r="X4" s="68"/>
      <c r="Y4" s="68"/>
      <c r="Z4" s="68"/>
      <c r="AA4" s="68"/>
    </row>
    <row r="5" spans="1:27" ht="27.75" customHeight="1">
      <c r="A5" s="214"/>
      <c r="B5" s="217"/>
      <c r="C5" s="202" t="s">
        <v>27</v>
      </c>
      <c r="D5" s="206" t="s">
        <v>28</v>
      </c>
      <c r="E5" s="207"/>
      <c r="F5" s="208"/>
      <c r="G5" s="209" t="s">
        <v>29</v>
      </c>
      <c r="H5" s="198" t="s">
        <v>30</v>
      </c>
      <c r="I5" s="202" t="s">
        <v>31</v>
      </c>
      <c r="J5" s="202" t="s">
        <v>32</v>
      </c>
      <c r="K5" s="202" t="s">
        <v>33</v>
      </c>
      <c r="L5" s="204" t="s">
        <v>28</v>
      </c>
      <c r="M5" s="205"/>
      <c r="N5" s="219"/>
      <c r="O5" s="202" t="s">
        <v>29</v>
      </c>
      <c r="P5" s="181" t="s">
        <v>30</v>
      </c>
      <c r="Q5" s="202" t="s">
        <v>34</v>
      </c>
      <c r="R5" s="202" t="s">
        <v>35</v>
      </c>
      <c r="S5" s="202" t="s">
        <v>36</v>
      </c>
      <c r="T5" s="202" t="s">
        <v>37</v>
      </c>
      <c r="U5" s="68"/>
      <c r="V5" s="68"/>
      <c r="W5" s="68"/>
      <c r="X5" s="68"/>
      <c r="Y5" s="68"/>
      <c r="Z5" s="68"/>
      <c r="AA5" s="68"/>
    </row>
    <row r="6" spans="1:20" ht="177" customHeight="1">
      <c r="A6" s="215"/>
      <c r="B6" s="218"/>
      <c r="C6" s="202"/>
      <c r="D6" s="66" t="s">
        <v>38</v>
      </c>
      <c r="E6" s="65" t="s">
        <v>39</v>
      </c>
      <c r="F6" s="65" t="s">
        <v>40</v>
      </c>
      <c r="G6" s="210"/>
      <c r="H6" s="199"/>
      <c r="I6" s="202"/>
      <c r="J6" s="202"/>
      <c r="K6" s="202"/>
      <c r="L6" s="66" t="s">
        <v>41</v>
      </c>
      <c r="M6" s="65" t="s">
        <v>42</v>
      </c>
      <c r="N6" s="65" t="s">
        <v>43</v>
      </c>
      <c r="O6" s="202"/>
      <c r="P6" s="181"/>
      <c r="Q6" s="202"/>
      <c r="R6" s="202"/>
      <c r="S6" s="202"/>
      <c r="T6" s="202"/>
    </row>
    <row r="7" spans="1:20" s="70" customFormat="1" ht="17.2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</row>
    <row r="8" spans="1:20" s="83" customFormat="1" ht="15.75">
      <c r="A8" s="71">
        <v>1</v>
      </c>
      <c r="B8" s="72" t="s">
        <v>15</v>
      </c>
      <c r="C8" s="73">
        <v>7981</v>
      </c>
      <c r="D8" s="74">
        <v>23</v>
      </c>
      <c r="E8" s="75"/>
      <c r="F8" s="75"/>
      <c r="G8" s="76">
        <v>5823</v>
      </c>
      <c r="H8" s="77">
        <f>ROUND(C8/G8,3)</f>
        <v>1.371</v>
      </c>
      <c r="I8" s="78">
        <f>ROUND((D8)*G8*H8/1000,1)</f>
        <v>183.6</v>
      </c>
      <c r="J8" s="79">
        <f>ROUND((E8)*G8*H8/1000,1)</f>
        <v>0</v>
      </c>
      <c r="K8" s="78">
        <f>ROUND((F8)*G8*H8/1000,1)</f>
        <v>0</v>
      </c>
      <c r="L8" s="74">
        <v>78</v>
      </c>
      <c r="M8" s="74">
        <v>2</v>
      </c>
      <c r="N8" s="80"/>
      <c r="O8" s="76">
        <v>5823</v>
      </c>
      <c r="P8" s="81">
        <f>ROUND(C8/O8,3)</f>
        <v>1.371</v>
      </c>
      <c r="Q8" s="82">
        <f>ROUND((L8)*O8/1000*P8,1)-0.3</f>
        <v>622.4000000000001</v>
      </c>
      <c r="R8" s="82">
        <f>ROUND((M8)*O8*P8/1000,1)</f>
        <v>16</v>
      </c>
      <c r="S8" s="82">
        <f>ROUND((N8)*O8*P8/1000,1)</f>
        <v>0</v>
      </c>
      <c r="T8" s="82">
        <f>I8+J8+K8+Q8+R8+S8</f>
        <v>822.0000000000001</v>
      </c>
    </row>
    <row r="9" spans="1:20" s="83" customFormat="1" ht="15.75">
      <c r="A9" s="71">
        <v>2</v>
      </c>
      <c r="B9" s="72" t="s">
        <v>16</v>
      </c>
      <c r="C9" s="73">
        <v>35588</v>
      </c>
      <c r="D9" s="75"/>
      <c r="E9" s="75"/>
      <c r="F9" s="75"/>
      <c r="G9" s="76">
        <v>5823</v>
      </c>
      <c r="H9" s="77">
        <f>ROUND(C9/G9,3)</f>
        <v>6.112</v>
      </c>
      <c r="I9" s="78">
        <f>ROUND((D9)*G9*H9/1000,1)</f>
        <v>0</v>
      </c>
      <c r="J9" s="78">
        <f>ROUND((E9)*G9*H9/1000,1)</f>
        <v>0</v>
      </c>
      <c r="K9" s="78">
        <f>ROUND((F9)*G9*H9/1000,1)</f>
        <v>0</v>
      </c>
      <c r="L9" s="74">
        <v>12</v>
      </c>
      <c r="M9" s="75"/>
      <c r="N9" s="84"/>
      <c r="O9" s="76">
        <v>5823</v>
      </c>
      <c r="P9" s="81">
        <f>ROUND(C9/O9,3)</f>
        <v>6.112</v>
      </c>
      <c r="Q9" s="82">
        <f>ROUND((L9)*O9/1000*P9,1)</f>
        <v>427.1</v>
      </c>
      <c r="R9" s="82">
        <f>ROUND((M9)*O9*P9/1000,1)</f>
        <v>0</v>
      </c>
      <c r="S9" s="82">
        <f>ROUND((N9)*O9*P9/1000,1)</f>
        <v>0</v>
      </c>
      <c r="T9" s="82">
        <f>I9+J9+K9+Q9+R9+S9</f>
        <v>427.1</v>
      </c>
    </row>
    <row r="10" spans="1:20" s="90" customFormat="1" ht="47.25">
      <c r="A10" s="85"/>
      <c r="B10" s="86" t="s">
        <v>44</v>
      </c>
      <c r="C10" s="86"/>
      <c r="D10" s="26">
        <f>SUM(D8:D9)</f>
        <v>23</v>
      </c>
      <c r="E10" s="26">
        <f>SUM(E8:E9)</f>
        <v>0</v>
      </c>
      <c r="F10" s="26">
        <f>SUM(F8:F9)</f>
        <v>0</v>
      </c>
      <c r="G10" s="87"/>
      <c r="H10" s="87"/>
      <c r="I10" s="88">
        <f aca="true" t="shared" si="0" ref="I10:N10">SUM(I8:I9)</f>
        <v>183.6</v>
      </c>
      <c r="J10" s="88">
        <f t="shared" si="0"/>
        <v>0</v>
      </c>
      <c r="K10" s="88">
        <f t="shared" si="0"/>
        <v>0</v>
      </c>
      <c r="L10" s="26">
        <f t="shared" si="0"/>
        <v>90</v>
      </c>
      <c r="M10" s="26">
        <f t="shared" si="0"/>
        <v>2</v>
      </c>
      <c r="N10" s="26">
        <f t="shared" si="0"/>
        <v>0</v>
      </c>
      <c r="O10" s="87"/>
      <c r="P10" s="87"/>
      <c r="Q10" s="89">
        <f>SUM(Q8:Q9)</f>
        <v>1049.5</v>
      </c>
      <c r="R10" s="89">
        <f>SUM(R8:R9)</f>
        <v>16</v>
      </c>
      <c r="S10" s="89">
        <f>SUM(S8:S9)</f>
        <v>0</v>
      </c>
      <c r="T10" s="89">
        <f>SUM(T8:T9)</f>
        <v>1249.1000000000001</v>
      </c>
    </row>
    <row r="11" spans="1:16" ht="18" customHeight="1">
      <c r="A11" s="91"/>
      <c r="B11" s="92"/>
      <c r="C11" s="92"/>
      <c r="D11" s="92"/>
      <c r="E11" s="9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ht="15.75">
      <c r="A12" s="94"/>
      <c r="B12" s="95"/>
      <c r="C12" s="95"/>
      <c r="D12" s="95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5.75">
      <c r="A13" s="94"/>
      <c r="B13" s="95"/>
      <c r="C13" s="95"/>
      <c r="D13" s="95"/>
      <c r="E13" s="95"/>
      <c r="F13" s="97"/>
      <c r="G13" s="97"/>
      <c r="H13" s="97"/>
      <c r="I13" s="97"/>
      <c r="J13" s="97"/>
      <c r="K13" s="97"/>
      <c r="L13" s="98"/>
      <c r="M13" s="98"/>
      <c r="N13" s="98"/>
      <c r="O13" s="98"/>
      <c r="P13" s="98"/>
    </row>
    <row r="14" spans="1:16" ht="15.75">
      <c r="A14" s="94"/>
      <c r="B14" s="95"/>
      <c r="C14" s="95"/>
      <c r="D14" s="95"/>
      <c r="E14" s="95"/>
      <c r="F14" s="97"/>
      <c r="G14" s="97"/>
      <c r="H14" s="97"/>
      <c r="I14" s="97"/>
      <c r="J14" s="97"/>
      <c r="K14" s="97"/>
      <c r="L14" s="98"/>
      <c r="M14" s="98"/>
      <c r="N14" s="98"/>
      <c r="O14" s="98"/>
      <c r="P14" s="98"/>
    </row>
    <row r="15" spans="1:16" ht="15.75">
      <c r="A15" s="94"/>
      <c r="B15" s="95"/>
      <c r="C15" s="95"/>
      <c r="D15" s="95"/>
      <c r="E15" s="95"/>
      <c r="F15" s="97"/>
      <c r="G15" s="97"/>
      <c r="H15" s="97"/>
      <c r="I15" s="97"/>
      <c r="J15" s="97"/>
      <c r="K15" s="97"/>
      <c r="L15" s="98"/>
      <c r="M15" s="98"/>
      <c r="N15" s="98"/>
      <c r="O15" s="98"/>
      <c r="P15" s="98"/>
    </row>
    <row r="16" spans="1:16" ht="15.75">
      <c r="A16" s="94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</row>
    <row r="17" spans="1:16" ht="15.75">
      <c r="A17" s="94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</row>
    <row r="18" spans="1:16" ht="16.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8"/>
      <c r="M18" s="98"/>
      <c r="N18" s="98"/>
      <c r="O18" s="98"/>
      <c r="P18" s="98"/>
    </row>
    <row r="19" spans="1:16" ht="15.7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8"/>
      <c r="M19" s="98"/>
      <c r="N19" s="98"/>
      <c r="O19" s="98"/>
      <c r="P19" s="98"/>
    </row>
    <row r="20" spans="1:16" ht="15.7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8"/>
      <c r="M20" s="98"/>
      <c r="N20" s="98"/>
      <c r="O20" s="98"/>
      <c r="P20" s="98"/>
    </row>
    <row r="21" spans="1:16" ht="15.7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8"/>
      <c r="M21" s="98"/>
      <c r="N21" s="98"/>
      <c r="O21" s="98"/>
      <c r="P21" s="98"/>
    </row>
    <row r="22" spans="1:16" ht="15.7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8"/>
      <c r="M22" s="98"/>
      <c r="N22" s="98"/>
      <c r="O22" s="98"/>
      <c r="P22" s="98"/>
    </row>
    <row r="23" spans="1:16" ht="15.7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8"/>
      <c r="M23" s="98"/>
      <c r="N23" s="98"/>
      <c r="O23" s="98"/>
      <c r="P23" s="98"/>
    </row>
    <row r="24" spans="1:16" ht="15.75">
      <c r="A24" s="94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01"/>
      <c r="N24" s="101"/>
      <c r="O24" s="101"/>
      <c r="P24" s="101"/>
    </row>
    <row r="25" spans="1:16" s="102" customFormat="1" ht="16.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16" ht="15.75">
      <c r="A26" s="94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</row>
    <row r="27" spans="1:16" ht="15.75">
      <c r="A27" s="94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</row>
    <row r="28" spans="1:16" ht="15.75">
      <c r="A28" s="94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</row>
    <row r="29" spans="1:16" ht="15.75">
      <c r="A29" s="9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</row>
    <row r="30" spans="1:16" ht="18" customHeight="1">
      <c r="A30" s="9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</row>
    <row r="31" spans="1:16" ht="15.75">
      <c r="A31" s="94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8"/>
      <c r="M31" s="98"/>
      <c r="N31" s="98"/>
      <c r="O31" s="98"/>
      <c r="P31" s="98"/>
    </row>
    <row r="32" spans="1:16" ht="15.75">
      <c r="A32" s="94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8"/>
      <c r="M32" s="98"/>
      <c r="N32" s="98"/>
      <c r="O32" s="98"/>
      <c r="P32" s="98"/>
    </row>
    <row r="33" spans="1:16" ht="15.75">
      <c r="A33" s="94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8"/>
      <c r="M33" s="98"/>
      <c r="N33" s="98"/>
      <c r="O33" s="98"/>
      <c r="P33" s="98"/>
    </row>
    <row r="34" spans="1:16" ht="15.75">
      <c r="A34" s="94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8"/>
      <c r="M34" s="98"/>
      <c r="N34" s="98"/>
      <c r="O34" s="98"/>
      <c r="P34" s="98"/>
    </row>
    <row r="35" spans="1:16" ht="15.75">
      <c r="A35" s="9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8"/>
      <c r="M35" s="98"/>
      <c r="N35" s="98"/>
      <c r="O35" s="98"/>
      <c r="P35" s="98"/>
    </row>
    <row r="36" spans="1:16" ht="15.7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8"/>
      <c r="M36" s="98"/>
      <c r="N36" s="98"/>
      <c r="O36" s="98"/>
      <c r="P36" s="98"/>
    </row>
    <row r="37" spans="1:16" ht="15.7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8"/>
      <c r="M37" s="98"/>
      <c r="N37" s="98"/>
      <c r="O37" s="98"/>
      <c r="P37" s="98"/>
    </row>
    <row r="38" spans="1:16" ht="15.7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8"/>
      <c r="M38" s="98"/>
      <c r="N38" s="98"/>
      <c r="O38" s="98"/>
      <c r="P38" s="98"/>
    </row>
    <row r="39" spans="1:16" ht="15.7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8"/>
      <c r="M39" s="98"/>
      <c r="N39" s="98"/>
      <c r="O39" s="98"/>
      <c r="P39" s="98"/>
    </row>
    <row r="40" spans="1:16" ht="15.7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8"/>
      <c r="M40" s="98"/>
      <c r="N40" s="98"/>
      <c r="O40" s="98"/>
      <c r="P40" s="98"/>
    </row>
    <row r="41" spans="1:16" ht="15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8"/>
      <c r="M41" s="98"/>
      <c r="N41" s="98"/>
      <c r="O41" s="98"/>
      <c r="P41" s="98"/>
    </row>
    <row r="42" spans="1:16" ht="15.7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8"/>
      <c r="M42" s="98"/>
      <c r="N42" s="98"/>
      <c r="O42" s="98"/>
      <c r="P42" s="98"/>
    </row>
    <row r="43" spans="1:16" ht="15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8"/>
      <c r="M43" s="98"/>
      <c r="N43" s="98"/>
      <c r="O43" s="98"/>
      <c r="P43" s="98"/>
    </row>
    <row r="44" spans="1:16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8"/>
      <c r="M44" s="98"/>
      <c r="N44" s="98"/>
      <c r="O44" s="98"/>
      <c r="P44" s="98"/>
    </row>
    <row r="45" spans="1:16" ht="15.7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8"/>
      <c r="M45" s="98"/>
      <c r="N45" s="98"/>
      <c r="O45" s="98"/>
      <c r="P45" s="98"/>
    </row>
    <row r="46" spans="1:16" ht="15.7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8"/>
      <c r="M46" s="98"/>
      <c r="N46" s="98"/>
      <c r="O46" s="98"/>
      <c r="P46" s="98"/>
    </row>
    <row r="47" spans="1:16" ht="15.7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8"/>
      <c r="M47" s="98"/>
      <c r="N47" s="98"/>
      <c r="O47" s="98"/>
      <c r="P47" s="98"/>
    </row>
    <row r="48" spans="1:16" ht="15.7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8"/>
      <c r="M48" s="98"/>
      <c r="N48" s="98"/>
      <c r="O48" s="98"/>
      <c r="P48" s="98"/>
    </row>
    <row r="49" spans="1:16" ht="15.7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8"/>
      <c r="M49" s="98"/>
      <c r="N49" s="98"/>
      <c r="O49" s="98"/>
      <c r="P49" s="98"/>
    </row>
    <row r="50" spans="1:16" ht="15.7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8"/>
      <c r="M50" s="98"/>
      <c r="N50" s="98"/>
      <c r="O50" s="98"/>
      <c r="P50" s="98"/>
    </row>
    <row r="51" spans="1:16" ht="15.75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8"/>
      <c r="M51" s="98"/>
      <c r="N51" s="98"/>
      <c r="O51" s="98"/>
      <c r="P51" s="98"/>
    </row>
    <row r="52" spans="1:16" ht="15.7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8"/>
      <c r="M52" s="98"/>
      <c r="N52" s="98"/>
      <c r="O52" s="98"/>
      <c r="P52" s="98"/>
    </row>
    <row r="53" spans="1:16" ht="15.75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8"/>
      <c r="M53" s="98"/>
      <c r="N53" s="98"/>
      <c r="O53" s="98"/>
      <c r="P53" s="98"/>
    </row>
    <row r="54" spans="1:16" ht="15.7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8"/>
      <c r="M54" s="98"/>
      <c r="N54" s="98"/>
      <c r="O54" s="98"/>
      <c r="P54" s="98"/>
    </row>
    <row r="55" spans="1:16" ht="15.75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8"/>
      <c r="M55" s="98"/>
      <c r="N55" s="98"/>
      <c r="O55" s="98"/>
      <c r="P55" s="98"/>
    </row>
    <row r="56" spans="1:16" ht="15.75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8"/>
      <c r="M56" s="98"/>
      <c r="N56" s="98"/>
      <c r="O56" s="98"/>
      <c r="P56" s="98"/>
    </row>
    <row r="57" spans="1:16" ht="15.75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8"/>
      <c r="M57" s="98"/>
      <c r="N57" s="98"/>
      <c r="O57" s="98"/>
      <c r="P57" s="98"/>
    </row>
    <row r="58" spans="1:16" ht="15.7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8"/>
      <c r="M58" s="98"/>
      <c r="N58" s="98"/>
      <c r="O58" s="98"/>
      <c r="P58" s="98"/>
    </row>
    <row r="59" spans="1:16" ht="15.75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8"/>
      <c r="M59" s="98"/>
      <c r="N59" s="98"/>
      <c r="O59" s="98"/>
      <c r="P59" s="98"/>
    </row>
    <row r="60" spans="1:16" ht="15.75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8"/>
      <c r="M60" s="98"/>
      <c r="N60" s="98"/>
      <c r="O60" s="98"/>
      <c r="P60" s="98"/>
    </row>
    <row r="61" spans="1:16" ht="15.7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8"/>
      <c r="M61" s="98"/>
      <c r="N61" s="98"/>
      <c r="O61" s="98"/>
      <c r="P61" s="98"/>
    </row>
    <row r="62" spans="1:16" ht="15.75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8"/>
      <c r="M62" s="98"/>
      <c r="N62" s="98"/>
      <c r="O62" s="98"/>
      <c r="P62" s="98"/>
    </row>
    <row r="63" spans="1:16" ht="15.75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8"/>
      <c r="M63" s="98"/>
      <c r="N63" s="98"/>
      <c r="O63" s="98"/>
      <c r="P63" s="98"/>
    </row>
    <row r="64" spans="1:16" ht="15.7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8"/>
      <c r="M64" s="98"/>
      <c r="N64" s="98"/>
      <c r="O64" s="98"/>
      <c r="P64" s="98"/>
    </row>
    <row r="65" spans="1:16" ht="15.7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8"/>
      <c r="M65" s="98"/>
      <c r="N65" s="98"/>
      <c r="O65" s="98"/>
      <c r="P65" s="98"/>
    </row>
    <row r="66" spans="1:16" ht="15.7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8"/>
      <c r="M66" s="98"/>
      <c r="N66" s="98"/>
      <c r="O66" s="98"/>
      <c r="P66" s="98"/>
    </row>
    <row r="67" spans="1:16" ht="15.75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8"/>
      <c r="M67" s="98"/>
      <c r="N67" s="98"/>
      <c r="O67" s="98"/>
      <c r="P67" s="98"/>
    </row>
    <row r="68" spans="1:16" ht="15.7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8"/>
      <c r="M68" s="98"/>
      <c r="N68" s="98"/>
      <c r="O68" s="98"/>
      <c r="P68" s="98"/>
    </row>
    <row r="69" spans="1:16" ht="15.75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8"/>
      <c r="M69" s="98"/>
      <c r="N69" s="98"/>
      <c r="O69" s="98"/>
      <c r="P69" s="98"/>
    </row>
    <row r="70" spans="1:16" ht="15.75">
      <c r="A70" s="103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1"/>
      <c r="M70" s="101"/>
      <c r="N70" s="101"/>
      <c r="O70" s="101"/>
      <c r="P70" s="101"/>
    </row>
    <row r="71" spans="1:16" ht="15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5"/>
      <c r="M71" s="105"/>
      <c r="N71" s="105"/>
      <c r="O71" s="105"/>
      <c r="P71" s="105"/>
    </row>
    <row r="72" spans="1:16" ht="15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98"/>
      <c r="M72" s="98"/>
      <c r="N72" s="98"/>
      <c r="O72" s="98"/>
      <c r="P72" s="98"/>
    </row>
  </sheetData>
  <sheetProtection/>
  <mergeCells count="25">
    <mergeCell ref="G1:H1"/>
    <mergeCell ref="E2:H2"/>
    <mergeCell ref="A3:A6"/>
    <mergeCell ref="B3:B6"/>
    <mergeCell ref="C3:H3"/>
    <mergeCell ref="I3:O3"/>
    <mergeCell ref="K5:K6"/>
    <mergeCell ref="L5:N5"/>
    <mergeCell ref="O5:O6"/>
    <mergeCell ref="P3:T3"/>
    <mergeCell ref="C4:H4"/>
    <mergeCell ref="I4:O4"/>
    <mergeCell ref="P4:T4"/>
    <mergeCell ref="C5:C6"/>
    <mergeCell ref="D5:F5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A25:P25"/>
  </mergeCells>
  <printOptions horizontalCentered="1"/>
  <pageMargins left="0" right="0" top="0.5905511811023623" bottom="0" header="0" footer="0"/>
  <pageSetup horizontalDpi="600" verticalDpi="600" orientation="landscape" paperSize="9" scale="55" r:id="rId1"/>
  <colBreaks count="1" manualBreakCount="1">
    <brk id="8" max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BreakPreview" zoomScale="70" zoomScaleNormal="71" zoomScaleSheetLayoutView="7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9.00390625" style="175" customWidth="1"/>
    <col min="2" max="3" width="30.8515625" style="175" customWidth="1"/>
    <col min="4" max="4" width="24.00390625" style="175" customWidth="1"/>
    <col min="5" max="5" width="17.28125" style="175" customWidth="1"/>
    <col min="6" max="6" width="26.421875" style="175" customWidth="1"/>
    <col min="7" max="7" width="20.00390625" style="175" customWidth="1"/>
    <col min="8" max="9" width="24.421875" style="176" customWidth="1"/>
    <col min="10" max="10" width="17.140625" style="176" customWidth="1"/>
    <col min="11" max="11" width="22.8515625" style="176" customWidth="1"/>
    <col min="12" max="13" width="20.421875" style="110" customWidth="1"/>
    <col min="14" max="14" width="18.7109375" style="110" customWidth="1"/>
    <col min="15" max="15" width="13.421875" style="110" hidden="1" customWidth="1"/>
    <col min="16" max="16" width="9.140625" style="110" hidden="1" customWidth="1"/>
    <col min="17" max="16384" width="9.140625" style="110" customWidth="1"/>
  </cols>
  <sheetData>
    <row r="1" spans="1:11" ht="15.75">
      <c r="A1" s="108"/>
      <c r="B1" s="108"/>
      <c r="C1" s="108"/>
      <c r="D1" s="108"/>
      <c r="E1" s="108"/>
      <c r="F1" s="108"/>
      <c r="G1" s="108"/>
      <c r="H1" s="109"/>
      <c r="I1" s="221" t="s">
        <v>51</v>
      </c>
      <c r="J1" s="221"/>
      <c r="K1" s="108"/>
    </row>
    <row r="2" spans="1:11" ht="18.75">
      <c r="A2" s="111"/>
      <c r="B2" s="111"/>
      <c r="C2" s="111"/>
      <c r="D2" s="111"/>
      <c r="E2" s="111"/>
      <c r="F2" s="111"/>
      <c r="G2" s="112"/>
      <c r="H2" s="113"/>
      <c r="I2" s="113"/>
      <c r="J2" s="113"/>
      <c r="K2" s="113"/>
    </row>
    <row r="3" spans="1:21" ht="27.75" customHeight="1">
      <c r="A3" s="225" t="s">
        <v>22</v>
      </c>
      <c r="B3" s="228" t="s">
        <v>14</v>
      </c>
      <c r="C3" s="177" t="s">
        <v>45</v>
      </c>
      <c r="D3" s="178"/>
      <c r="E3" s="178"/>
      <c r="F3" s="220"/>
      <c r="G3" s="179" t="s">
        <v>45</v>
      </c>
      <c r="H3" s="179"/>
      <c r="I3" s="179"/>
      <c r="J3" s="179"/>
      <c r="K3" s="177" t="s">
        <v>45</v>
      </c>
      <c r="L3" s="178"/>
      <c r="M3" s="178"/>
      <c r="N3" s="178"/>
      <c r="O3" s="114"/>
      <c r="P3" s="114"/>
      <c r="Q3" s="115"/>
      <c r="R3" s="115"/>
      <c r="S3" s="115"/>
      <c r="T3" s="115"/>
      <c r="U3" s="115"/>
    </row>
    <row r="4" spans="1:21" ht="36" customHeight="1">
      <c r="A4" s="226"/>
      <c r="B4" s="229"/>
      <c r="C4" s="177" t="s">
        <v>0</v>
      </c>
      <c r="D4" s="178"/>
      <c r="E4" s="178"/>
      <c r="F4" s="220"/>
      <c r="G4" s="177" t="s">
        <v>0</v>
      </c>
      <c r="H4" s="178"/>
      <c r="I4" s="178"/>
      <c r="J4" s="178"/>
      <c r="K4" s="177" t="s">
        <v>0</v>
      </c>
      <c r="L4" s="178"/>
      <c r="M4" s="178"/>
      <c r="N4" s="178"/>
      <c r="O4" s="114"/>
      <c r="P4" s="114"/>
      <c r="Q4" s="115"/>
      <c r="R4" s="115"/>
      <c r="S4" s="115"/>
      <c r="T4" s="115"/>
      <c r="U4" s="115"/>
    </row>
    <row r="5" spans="1:21" ht="27.75" customHeight="1">
      <c r="A5" s="226"/>
      <c r="B5" s="229"/>
      <c r="C5" s="179" t="s">
        <v>27</v>
      </c>
      <c r="D5" s="116" t="s">
        <v>28</v>
      </c>
      <c r="E5" s="222" t="s">
        <v>29</v>
      </c>
      <c r="F5" s="223" t="s">
        <v>30</v>
      </c>
      <c r="G5" s="179" t="s">
        <v>46</v>
      </c>
      <c r="H5" s="177" t="s">
        <v>28</v>
      </c>
      <c r="I5" s="178"/>
      <c r="J5" s="179" t="s">
        <v>29</v>
      </c>
      <c r="K5" s="180" t="s">
        <v>30</v>
      </c>
      <c r="L5" s="179" t="s">
        <v>47</v>
      </c>
      <c r="M5" s="179" t="s">
        <v>48</v>
      </c>
      <c r="N5" s="179" t="s">
        <v>37</v>
      </c>
      <c r="O5" s="115"/>
      <c r="P5" s="115"/>
      <c r="Q5" s="115"/>
      <c r="R5" s="115"/>
      <c r="S5" s="115"/>
      <c r="T5" s="115"/>
      <c r="U5" s="115"/>
    </row>
    <row r="6" spans="1:14" ht="177" customHeight="1">
      <c r="A6" s="227"/>
      <c r="B6" s="230"/>
      <c r="C6" s="179"/>
      <c r="D6" s="1" t="s">
        <v>8</v>
      </c>
      <c r="E6" s="179"/>
      <c r="F6" s="180"/>
      <c r="G6" s="179"/>
      <c r="H6" s="1" t="s">
        <v>9</v>
      </c>
      <c r="I6" s="1" t="s">
        <v>10</v>
      </c>
      <c r="J6" s="179"/>
      <c r="K6" s="180"/>
      <c r="L6" s="179"/>
      <c r="M6" s="179"/>
      <c r="N6" s="179"/>
    </row>
    <row r="7" spans="1:14" s="118" customFormat="1" ht="17.25" customHeigh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11</v>
      </c>
      <c r="K7" s="117">
        <v>12</v>
      </c>
      <c r="L7" s="117">
        <v>13</v>
      </c>
      <c r="M7" s="117">
        <v>14</v>
      </c>
      <c r="N7" s="117">
        <v>15</v>
      </c>
    </row>
    <row r="8" spans="1:16" s="130" customFormat="1" ht="15.75">
      <c r="A8" s="119">
        <v>1</v>
      </c>
      <c r="B8" s="120" t="s">
        <v>15</v>
      </c>
      <c r="C8" s="121">
        <v>7981</v>
      </c>
      <c r="D8" s="122">
        <v>23</v>
      </c>
      <c r="E8" s="123">
        <v>5823</v>
      </c>
      <c r="F8" s="124">
        <f>ROUND(C8/E8,3)</f>
        <v>1.371</v>
      </c>
      <c r="G8" s="125">
        <f>ROUND((D8)*E8*F8/1000,1)</f>
        <v>183.6</v>
      </c>
      <c r="H8" s="126">
        <v>80</v>
      </c>
      <c r="I8" s="127"/>
      <c r="J8" s="123">
        <v>5823</v>
      </c>
      <c r="K8" s="124">
        <f>F8</f>
        <v>1.371</v>
      </c>
      <c r="L8" s="128">
        <f>ROUND((H8)*J8/1000*K8,1)-0.3</f>
        <v>638.4000000000001</v>
      </c>
      <c r="M8" s="128">
        <f>ROUND((I8)*J8*K8/1000,1)</f>
        <v>0</v>
      </c>
      <c r="N8" s="128">
        <f>G8+L8+M8</f>
        <v>822.0000000000001</v>
      </c>
      <c r="O8" s="129">
        <v>986.6</v>
      </c>
      <c r="P8" s="130">
        <f>O8-N8</f>
        <v>164.5999999999999</v>
      </c>
    </row>
    <row r="9" spans="1:16" s="130" customFormat="1" ht="15.75">
      <c r="A9" s="131">
        <v>2</v>
      </c>
      <c r="B9" s="120" t="s">
        <v>16</v>
      </c>
      <c r="C9" s="121">
        <v>35588</v>
      </c>
      <c r="D9" s="132"/>
      <c r="E9" s="123">
        <v>5823</v>
      </c>
      <c r="F9" s="124">
        <f>ROUND(C9/E9,3)</f>
        <v>6.112</v>
      </c>
      <c r="G9" s="125">
        <f>ROUND((D9)*E9*F9/1000,1)</f>
        <v>0</v>
      </c>
      <c r="H9" s="133">
        <v>12</v>
      </c>
      <c r="I9" s="133"/>
      <c r="J9" s="123">
        <v>5823</v>
      </c>
      <c r="K9" s="124">
        <f>F9</f>
        <v>6.112</v>
      </c>
      <c r="L9" s="128">
        <f>ROUND((H9)*J9/1000*K9,1)-0.1</f>
        <v>427</v>
      </c>
      <c r="M9" s="128">
        <f>ROUND((I9)*J9*K9/1000,1)</f>
        <v>0</v>
      </c>
      <c r="N9" s="128">
        <f>G9+L9+M9</f>
        <v>427</v>
      </c>
      <c r="O9" s="129">
        <v>1194.1</v>
      </c>
      <c r="P9" s="130">
        <f>O9-N9</f>
        <v>767.0999999999999</v>
      </c>
    </row>
    <row r="10" spans="1:16" s="142" customFormat="1" ht="50.25" customHeight="1">
      <c r="A10" s="134"/>
      <c r="B10" s="135" t="s">
        <v>44</v>
      </c>
      <c r="C10" s="136"/>
      <c r="D10" s="137">
        <f>SUM(D8:D9)</f>
        <v>23</v>
      </c>
      <c r="E10" s="137"/>
      <c r="F10" s="138"/>
      <c r="G10" s="139"/>
      <c r="H10" s="137">
        <f>SUM(H8:H9)</f>
        <v>92</v>
      </c>
      <c r="I10" s="137">
        <f>SUM(I8:I9)</f>
        <v>0</v>
      </c>
      <c r="J10" s="137"/>
      <c r="K10" s="140"/>
      <c r="L10" s="141">
        <f>SUM(L8:L9)</f>
        <v>1065.4</v>
      </c>
      <c r="M10" s="141">
        <f>SUM(M8:M9)</f>
        <v>0</v>
      </c>
      <c r="N10" s="141">
        <f>SUM(N8:N9)</f>
        <v>1249</v>
      </c>
      <c r="O10" s="142">
        <f>SUM(O8:O9)</f>
        <v>2180.7</v>
      </c>
      <c r="P10" s="142">
        <f>SUM(P8:P9)</f>
        <v>931.6999999999998</v>
      </c>
    </row>
    <row r="11" spans="1:14" s="151" customFormat="1" ht="15.75">
      <c r="A11" s="143"/>
      <c r="B11" s="144"/>
      <c r="C11" s="144"/>
      <c r="D11" s="145"/>
      <c r="E11" s="146"/>
      <c r="F11" s="147"/>
      <c r="G11" s="148"/>
      <c r="H11" s="145"/>
      <c r="I11" s="145"/>
      <c r="J11" s="146"/>
      <c r="K11" s="149"/>
      <c r="L11" s="150"/>
      <c r="M11" s="150"/>
      <c r="N11" s="150"/>
    </row>
    <row r="12" spans="1:14" s="151" customFormat="1" ht="15.75">
      <c r="A12" s="143"/>
      <c r="B12" s="144"/>
      <c r="C12" s="144"/>
      <c r="D12" s="152"/>
      <c r="E12" s="146"/>
      <c r="F12" s="147"/>
      <c r="G12" s="148"/>
      <c r="H12" s="145"/>
      <c r="I12" s="152"/>
      <c r="J12" s="146"/>
      <c r="K12" s="149"/>
      <c r="L12" s="150"/>
      <c r="M12" s="150"/>
      <c r="N12" s="150"/>
    </row>
    <row r="13" spans="1:14" s="159" customFormat="1" ht="15.75">
      <c r="A13" s="153"/>
      <c r="B13" s="154"/>
      <c r="C13" s="154"/>
      <c r="D13" s="155"/>
      <c r="E13" s="156"/>
      <c r="F13" s="156"/>
      <c r="G13" s="157"/>
      <c r="H13" s="155"/>
      <c r="I13" s="155"/>
      <c r="J13" s="156"/>
      <c r="K13" s="156"/>
      <c r="L13" s="158"/>
      <c r="M13" s="158"/>
      <c r="N13" s="158"/>
    </row>
    <row r="14" spans="1:11" ht="18" customHeight="1">
      <c r="A14" s="160"/>
      <c r="B14" s="161"/>
      <c r="C14" s="161"/>
      <c r="D14" s="161"/>
      <c r="E14" s="162"/>
      <c r="F14" s="162"/>
      <c r="G14" s="162"/>
      <c r="H14" s="162"/>
      <c r="I14" s="162"/>
      <c r="J14" s="162"/>
      <c r="K14" s="162"/>
    </row>
    <row r="15" spans="1:11" ht="15.75">
      <c r="A15" s="163"/>
      <c r="B15" s="164"/>
      <c r="C15" s="164"/>
      <c r="D15" s="164"/>
      <c r="E15" s="165"/>
      <c r="F15" s="165"/>
      <c r="G15" s="165"/>
      <c r="H15" s="165"/>
      <c r="I15" s="165"/>
      <c r="J15" s="165"/>
      <c r="K15" s="165"/>
    </row>
    <row r="16" spans="1:11" ht="15.75">
      <c r="A16" s="163"/>
      <c r="B16" s="164"/>
      <c r="C16" s="164"/>
      <c r="D16" s="164"/>
      <c r="E16" s="166"/>
      <c r="F16" s="166"/>
      <c r="G16" s="166"/>
      <c r="H16" s="167"/>
      <c r="I16" s="167"/>
      <c r="J16" s="167"/>
      <c r="K16" s="167"/>
    </row>
    <row r="17" spans="1:11" ht="15.75">
      <c r="A17" s="163"/>
      <c r="B17" s="164"/>
      <c r="C17" s="164"/>
      <c r="D17" s="164"/>
      <c r="E17" s="166"/>
      <c r="F17" s="166"/>
      <c r="G17" s="166"/>
      <c r="H17" s="167"/>
      <c r="I17" s="167"/>
      <c r="J17" s="167"/>
      <c r="K17" s="167"/>
    </row>
    <row r="18" spans="1:11" ht="15.75">
      <c r="A18" s="163"/>
      <c r="B18" s="164"/>
      <c r="C18" s="164"/>
      <c r="D18" s="164"/>
      <c r="E18" s="166"/>
      <c r="F18" s="166"/>
      <c r="G18" s="166"/>
      <c r="H18" s="167"/>
      <c r="I18" s="167"/>
      <c r="J18" s="167"/>
      <c r="K18" s="167"/>
    </row>
    <row r="19" spans="1:11" ht="15.75">
      <c r="A19" s="163"/>
      <c r="B19" s="168"/>
      <c r="C19" s="168"/>
      <c r="D19" s="168"/>
      <c r="E19" s="168"/>
      <c r="F19" s="168"/>
      <c r="G19" s="168"/>
      <c r="H19" s="167"/>
      <c r="I19" s="167"/>
      <c r="J19" s="167"/>
      <c r="K19" s="167"/>
    </row>
    <row r="20" spans="1:11" ht="15.75">
      <c r="A20" s="163"/>
      <c r="B20" s="168"/>
      <c r="C20" s="168"/>
      <c r="D20" s="168"/>
      <c r="E20" s="168"/>
      <c r="F20" s="168"/>
      <c r="G20" s="168"/>
      <c r="H20" s="167"/>
      <c r="I20" s="167"/>
      <c r="J20" s="167"/>
      <c r="K20" s="167"/>
    </row>
    <row r="21" spans="1:11" ht="16.5" customHeight="1">
      <c r="A21" s="163"/>
      <c r="B21" s="164"/>
      <c r="C21" s="164"/>
      <c r="D21" s="164"/>
      <c r="E21" s="164"/>
      <c r="F21" s="164"/>
      <c r="G21" s="164"/>
      <c r="H21" s="167"/>
      <c r="I21" s="167"/>
      <c r="J21" s="167"/>
      <c r="K21" s="167"/>
    </row>
    <row r="22" spans="1:11" ht="15.75">
      <c r="A22" s="163"/>
      <c r="B22" s="164"/>
      <c r="C22" s="164"/>
      <c r="D22" s="164"/>
      <c r="E22" s="164"/>
      <c r="F22" s="164"/>
      <c r="G22" s="164"/>
      <c r="H22" s="167"/>
      <c r="I22" s="167"/>
      <c r="J22" s="167"/>
      <c r="K22" s="167"/>
    </row>
    <row r="23" spans="1:11" ht="15.75">
      <c r="A23" s="163"/>
      <c r="B23" s="164"/>
      <c r="C23" s="164"/>
      <c r="D23" s="164"/>
      <c r="E23" s="164"/>
      <c r="F23" s="164"/>
      <c r="G23" s="164"/>
      <c r="H23" s="167"/>
      <c r="I23" s="167"/>
      <c r="J23" s="167"/>
      <c r="K23" s="167"/>
    </row>
    <row r="24" spans="1:11" ht="15.75">
      <c r="A24" s="163"/>
      <c r="B24" s="164"/>
      <c r="C24" s="164"/>
      <c r="D24" s="164"/>
      <c r="E24" s="164"/>
      <c r="F24" s="164"/>
      <c r="G24" s="164"/>
      <c r="H24" s="167"/>
      <c r="I24" s="167"/>
      <c r="J24" s="167"/>
      <c r="K24" s="167"/>
    </row>
    <row r="25" spans="1:11" ht="15.75">
      <c r="A25" s="163"/>
      <c r="B25" s="164"/>
      <c r="C25" s="164"/>
      <c r="D25" s="164"/>
      <c r="E25" s="164"/>
      <c r="F25" s="164"/>
      <c r="G25" s="164"/>
      <c r="H25" s="167"/>
      <c r="I25" s="167"/>
      <c r="J25" s="167"/>
      <c r="K25" s="167"/>
    </row>
    <row r="26" spans="1:11" ht="15.75">
      <c r="A26" s="163"/>
      <c r="B26" s="164"/>
      <c r="C26" s="164"/>
      <c r="D26" s="164"/>
      <c r="E26" s="164"/>
      <c r="F26" s="164"/>
      <c r="G26" s="164"/>
      <c r="H26" s="167"/>
      <c r="I26" s="167"/>
      <c r="J26" s="167"/>
      <c r="K26" s="167"/>
    </row>
    <row r="27" spans="1:11" ht="15.75">
      <c r="A27" s="163"/>
      <c r="B27" s="169"/>
      <c r="C27" s="169"/>
      <c r="D27" s="169"/>
      <c r="E27" s="169"/>
      <c r="F27" s="169"/>
      <c r="G27" s="169"/>
      <c r="H27" s="170"/>
      <c r="I27" s="170"/>
      <c r="J27" s="170"/>
      <c r="K27" s="170"/>
    </row>
    <row r="28" spans="1:11" s="171" customFormat="1" ht="16.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</row>
    <row r="29" spans="1:11" ht="15.75">
      <c r="A29" s="163"/>
      <c r="B29" s="168"/>
      <c r="C29" s="168"/>
      <c r="D29" s="168"/>
      <c r="E29" s="168"/>
      <c r="F29" s="168"/>
      <c r="G29" s="168"/>
      <c r="H29" s="167"/>
      <c r="I29" s="167"/>
      <c r="J29" s="167"/>
      <c r="K29" s="167"/>
    </row>
    <row r="30" spans="1:11" ht="15.75">
      <c r="A30" s="163"/>
      <c r="B30" s="168"/>
      <c r="C30" s="168"/>
      <c r="D30" s="168"/>
      <c r="E30" s="168"/>
      <c r="F30" s="168"/>
      <c r="G30" s="168"/>
      <c r="H30" s="167"/>
      <c r="I30" s="167"/>
      <c r="J30" s="167"/>
      <c r="K30" s="167"/>
    </row>
    <row r="31" spans="1:11" ht="15.75">
      <c r="A31" s="163"/>
      <c r="B31" s="168"/>
      <c r="C31" s="168"/>
      <c r="D31" s="168"/>
      <c r="E31" s="168"/>
      <c r="F31" s="168"/>
      <c r="G31" s="168"/>
      <c r="H31" s="167"/>
      <c r="I31" s="167"/>
      <c r="J31" s="167"/>
      <c r="K31" s="167"/>
    </row>
    <row r="32" spans="1:11" ht="15.75">
      <c r="A32" s="163"/>
      <c r="B32" s="168"/>
      <c r="C32" s="168"/>
      <c r="D32" s="168"/>
      <c r="E32" s="168"/>
      <c r="F32" s="168"/>
      <c r="G32" s="168"/>
      <c r="H32" s="167"/>
      <c r="I32" s="167"/>
      <c r="J32" s="167"/>
      <c r="K32" s="167"/>
    </row>
    <row r="33" spans="1:11" ht="18" customHeight="1">
      <c r="A33" s="163"/>
      <c r="B33" s="168"/>
      <c r="C33" s="168"/>
      <c r="D33" s="168"/>
      <c r="E33" s="168"/>
      <c r="F33" s="168"/>
      <c r="G33" s="168"/>
      <c r="H33" s="167"/>
      <c r="I33" s="167"/>
      <c r="J33" s="167"/>
      <c r="K33" s="167"/>
    </row>
    <row r="34" spans="1:11" ht="15.75">
      <c r="A34" s="163"/>
      <c r="B34" s="168"/>
      <c r="C34" s="168"/>
      <c r="D34" s="168"/>
      <c r="E34" s="168"/>
      <c r="F34" s="168"/>
      <c r="G34" s="168"/>
      <c r="H34" s="167"/>
      <c r="I34" s="167"/>
      <c r="J34" s="167"/>
      <c r="K34" s="167"/>
    </row>
    <row r="35" spans="1:11" ht="15.75">
      <c r="A35" s="163"/>
      <c r="B35" s="168"/>
      <c r="C35" s="168"/>
      <c r="D35" s="168"/>
      <c r="E35" s="168"/>
      <c r="F35" s="168"/>
      <c r="G35" s="168"/>
      <c r="H35" s="167"/>
      <c r="I35" s="167"/>
      <c r="J35" s="167"/>
      <c r="K35" s="167"/>
    </row>
    <row r="36" spans="1:11" ht="15.75">
      <c r="A36" s="163"/>
      <c r="B36" s="168"/>
      <c r="C36" s="168"/>
      <c r="D36" s="168"/>
      <c r="E36" s="168"/>
      <c r="F36" s="168"/>
      <c r="G36" s="168"/>
      <c r="H36" s="167"/>
      <c r="I36" s="167"/>
      <c r="J36" s="167"/>
      <c r="K36" s="167"/>
    </row>
    <row r="37" spans="1:11" ht="15.75">
      <c r="A37" s="163"/>
      <c r="B37" s="168"/>
      <c r="C37" s="168"/>
      <c r="D37" s="168"/>
      <c r="E37" s="168"/>
      <c r="F37" s="168"/>
      <c r="G37" s="168"/>
      <c r="H37" s="167"/>
      <c r="I37" s="167"/>
      <c r="J37" s="167"/>
      <c r="K37" s="167"/>
    </row>
    <row r="38" spans="1:11" ht="15.75">
      <c r="A38" s="163"/>
      <c r="B38" s="168"/>
      <c r="C38" s="168"/>
      <c r="D38" s="168"/>
      <c r="E38" s="168"/>
      <c r="F38" s="168"/>
      <c r="G38" s="168"/>
      <c r="H38" s="167"/>
      <c r="I38" s="167"/>
      <c r="J38" s="167"/>
      <c r="K38" s="167"/>
    </row>
    <row r="39" spans="1:11" ht="15.75">
      <c r="A39" s="163"/>
      <c r="B39" s="164"/>
      <c r="C39" s="164"/>
      <c r="D39" s="164"/>
      <c r="E39" s="164"/>
      <c r="F39" s="164"/>
      <c r="G39" s="164"/>
      <c r="H39" s="167"/>
      <c r="I39" s="167"/>
      <c r="J39" s="167"/>
      <c r="K39" s="167"/>
    </row>
    <row r="40" spans="1:11" ht="15.75">
      <c r="A40" s="163"/>
      <c r="B40" s="164"/>
      <c r="C40" s="164"/>
      <c r="D40" s="164"/>
      <c r="E40" s="164"/>
      <c r="F40" s="164"/>
      <c r="G40" s="164"/>
      <c r="H40" s="167"/>
      <c r="I40" s="167"/>
      <c r="J40" s="167"/>
      <c r="K40" s="167"/>
    </row>
    <row r="41" spans="1:11" ht="15.75">
      <c r="A41" s="163"/>
      <c r="B41" s="164"/>
      <c r="C41" s="164"/>
      <c r="D41" s="164"/>
      <c r="E41" s="164"/>
      <c r="F41" s="164"/>
      <c r="G41" s="164"/>
      <c r="H41" s="167"/>
      <c r="I41" s="167"/>
      <c r="J41" s="167"/>
      <c r="K41" s="167"/>
    </row>
    <row r="42" spans="1:11" ht="15.75">
      <c r="A42" s="163"/>
      <c r="B42" s="164"/>
      <c r="C42" s="164"/>
      <c r="D42" s="164"/>
      <c r="E42" s="164"/>
      <c r="F42" s="164"/>
      <c r="G42" s="164"/>
      <c r="H42" s="167"/>
      <c r="I42" s="167"/>
      <c r="J42" s="167"/>
      <c r="K42" s="167"/>
    </row>
    <row r="43" spans="1:11" ht="15.75">
      <c r="A43" s="163"/>
      <c r="B43" s="164"/>
      <c r="C43" s="164"/>
      <c r="D43" s="164"/>
      <c r="E43" s="164"/>
      <c r="F43" s="164"/>
      <c r="G43" s="164"/>
      <c r="H43" s="167"/>
      <c r="I43" s="167"/>
      <c r="J43" s="167"/>
      <c r="K43" s="167"/>
    </row>
    <row r="44" spans="1:11" ht="15.75">
      <c r="A44" s="163"/>
      <c r="B44" s="164"/>
      <c r="C44" s="164"/>
      <c r="D44" s="164"/>
      <c r="E44" s="164"/>
      <c r="F44" s="164"/>
      <c r="G44" s="164"/>
      <c r="H44" s="167"/>
      <c r="I44" s="167"/>
      <c r="J44" s="167"/>
      <c r="K44" s="167"/>
    </row>
    <row r="45" spans="1:11" ht="15.75">
      <c r="A45" s="163"/>
      <c r="B45" s="164"/>
      <c r="C45" s="164"/>
      <c r="D45" s="164"/>
      <c r="E45" s="164"/>
      <c r="F45" s="164"/>
      <c r="G45" s="164"/>
      <c r="H45" s="167"/>
      <c r="I45" s="167"/>
      <c r="J45" s="167"/>
      <c r="K45" s="167"/>
    </row>
    <row r="46" spans="1:11" ht="15.75">
      <c r="A46" s="163"/>
      <c r="B46" s="164"/>
      <c r="C46" s="164"/>
      <c r="D46" s="164"/>
      <c r="E46" s="164"/>
      <c r="F46" s="164"/>
      <c r="G46" s="164"/>
      <c r="H46" s="167"/>
      <c r="I46" s="167"/>
      <c r="J46" s="167"/>
      <c r="K46" s="167"/>
    </row>
    <row r="47" spans="1:11" ht="15.75">
      <c r="A47" s="163"/>
      <c r="B47" s="164"/>
      <c r="C47" s="164"/>
      <c r="D47" s="164"/>
      <c r="E47" s="164"/>
      <c r="F47" s="164"/>
      <c r="G47" s="164"/>
      <c r="H47" s="167"/>
      <c r="I47" s="167"/>
      <c r="J47" s="167"/>
      <c r="K47" s="167"/>
    </row>
    <row r="48" spans="1:11" ht="15.75">
      <c r="A48" s="163"/>
      <c r="B48" s="164"/>
      <c r="C48" s="164"/>
      <c r="D48" s="164"/>
      <c r="E48" s="164"/>
      <c r="F48" s="164"/>
      <c r="G48" s="164"/>
      <c r="H48" s="167"/>
      <c r="I48" s="167"/>
      <c r="J48" s="167"/>
      <c r="K48" s="167"/>
    </row>
    <row r="49" spans="1:11" ht="15.75">
      <c r="A49" s="163"/>
      <c r="B49" s="164"/>
      <c r="C49" s="164"/>
      <c r="D49" s="164"/>
      <c r="E49" s="164"/>
      <c r="F49" s="164"/>
      <c r="G49" s="164"/>
      <c r="H49" s="167"/>
      <c r="I49" s="167"/>
      <c r="J49" s="167"/>
      <c r="K49" s="167"/>
    </row>
    <row r="50" spans="1:11" ht="15.75">
      <c r="A50" s="163"/>
      <c r="B50" s="164"/>
      <c r="C50" s="164"/>
      <c r="D50" s="164"/>
      <c r="E50" s="164"/>
      <c r="F50" s="164"/>
      <c r="G50" s="164"/>
      <c r="H50" s="167"/>
      <c r="I50" s="167"/>
      <c r="J50" s="167"/>
      <c r="K50" s="167"/>
    </row>
    <row r="51" spans="1:11" ht="15.75">
      <c r="A51" s="163"/>
      <c r="B51" s="164"/>
      <c r="C51" s="164"/>
      <c r="D51" s="164"/>
      <c r="E51" s="164"/>
      <c r="F51" s="164"/>
      <c r="G51" s="164"/>
      <c r="H51" s="167"/>
      <c r="I51" s="167"/>
      <c r="J51" s="167"/>
      <c r="K51" s="167"/>
    </row>
    <row r="52" spans="1:11" ht="15.75">
      <c r="A52" s="163"/>
      <c r="B52" s="164"/>
      <c r="C52" s="164"/>
      <c r="D52" s="164"/>
      <c r="E52" s="164"/>
      <c r="F52" s="164"/>
      <c r="G52" s="164"/>
      <c r="H52" s="167"/>
      <c r="I52" s="167"/>
      <c r="J52" s="167"/>
      <c r="K52" s="167"/>
    </row>
    <row r="53" spans="1:11" ht="15.75">
      <c r="A53" s="163"/>
      <c r="B53" s="164"/>
      <c r="C53" s="164"/>
      <c r="D53" s="164"/>
      <c r="E53" s="164"/>
      <c r="F53" s="164"/>
      <c r="G53" s="164"/>
      <c r="H53" s="167"/>
      <c r="I53" s="167"/>
      <c r="J53" s="167"/>
      <c r="K53" s="167"/>
    </row>
    <row r="54" spans="1:11" ht="15.75">
      <c r="A54" s="163"/>
      <c r="B54" s="164"/>
      <c r="C54" s="164"/>
      <c r="D54" s="164"/>
      <c r="E54" s="164"/>
      <c r="F54" s="164"/>
      <c r="G54" s="164"/>
      <c r="H54" s="167"/>
      <c r="I54" s="167"/>
      <c r="J54" s="167"/>
      <c r="K54" s="167"/>
    </row>
    <row r="55" spans="1:11" ht="15.75">
      <c r="A55" s="163"/>
      <c r="B55" s="164"/>
      <c r="C55" s="164"/>
      <c r="D55" s="164"/>
      <c r="E55" s="164"/>
      <c r="F55" s="164"/>
      <c r="G55" s="164"/>
      <c r="H55" s="167"/>
      <c r="I55" s="167"/>
      <c r="J55" s="167"/>
      <c r="K55" s="167"/>
    </row>
    <row r="56" spans="1:11" ht="15.75">
      <c r="A56" s="163"/>
      <c r="B56" s="164"/>
      <c r="C56" s="164"/>
      <c r="D56" s="164"/>
      <c r="E56" s="164"/>
      <c r="F56" s="164"/>
      <c r="G56" s="164"/>
      <c r="H56" s="167"/>
      <c r="I56" s="167"/>
      <c r="J56" s="167"/>
      <c r="K56" s="167"/>
    </row>
    <row r="57" spans="1:11" ht="15.75">
      <c r="A57" s="163"/>
      <c r="B57" s="164"/>
      <c r="C57" s="164"/>
      <c r="D57" s="164"/>
      <c r="E57" s="164"/>
      <c r="F57" s="164"/>
      <c r="G57" s="164"/>
      <c r="H57" s="167"/>
      <c r="I57" s="167"/>
      <c r="J57" s="167"/>
      <c r="K57" s="167"/>
    </row>
    <row r="58" spans="1:11" ht="15.75">
      <c r="A58" s="163"/>
      <c r="B58" s="164"/>
      <c r="C58" s="164"/>
      <c r="D58" s="164"/>
      <c r="E58" s="164"/>
      <c r="F58" s="164"/>
      <c r="G58" s="164"/>
      <c r="H58" s="167"/>
      <c r="I58" s="167"/>
      <c r="J58" s="167"/>
      <c r="K58" s="167"/>
    </row>
    <row r="59" spans="1:11" ht="15.75">
      <c r="A59" s="163"/>
      <c r="B59" s="164"/>
      <c r="C59" s="164"/>
      <c r="D59" s="164"/>
      <c r="E59" s="164"/>
      <c r="F59" s="164"/>
      <c r="G59" s="164"/>
      <c r="H59" s="167"/>
      <c r="I59" s="167"/>
      <c r="J59" s="167"/>
      <c r="K59" s="167"/>
    </row>
    <row r="60" spans="1:11" ht="15.75">
      <c r="A60" s="163"/>
      <c r="B60" s="164"/>
      <c r="C60" s="164"/>
      <c r="D60" s="164"/>
      <c r="E60" s="164"/>
      <c r="F60" s="164"/>
      <c r="G60" s="164"/>
      <c r="H60" s="167"/>
      <c r="I60" s="167"/>
      <c r="J60" s="167"/>
      <c r="K60" s="167"/>
    </row>
    <row r="61" spans="1:11" ht="15.75">
      <c r="A61" s="163"/>
      <c r="B61" s="164"/>
      <c r="C61" s="164"/>
      <c r="D61" s="164"/>
      <c r="E61" s="164"/>
      <c r="F61" s="164"/>
      <c r="G61" s="164"/>
      <c r="H61" s="167"/>
      <c r="I61" s="167"/>
      <c r="J61" s="167"/>
      <c r="K61" s="167"/>
    </row>
    <row r="62" spans="1:11" ht="15.75">
      <c r="A62" s="163"/>
      <c r="B62" s="164"/>
      <c r="C62" s="164"/>
      <c r="D62" s="164"/>
      <c r="E62" s="164"/>
      <c r="F62" s="164"/>
      <c r="G62" s="164"/>
      <c r="H62" s="167"/>
      <c r="I62" s="167"/>
      <c r="J62" s="167"/>
      <c r="K62" s="167"/>
    </row>
    <row r="63" spans="1:11" ht="15.75">
      <c r="A63" s="163"/>
      <c r="B63" s="164"/>
      <c r="C63" s="164"/>
      <c r="D63" s="164"/>
      <c r="E63" s="164"/>
      <c r="F63" s="164"/>
      <c r="G63" s="164"/>
      <c r="H63" s="167"/>
      <c r="I63" s="167"/>
      <c r="J63" s="167"/>
      <c r="K63" s="167"/>
    </row>
    <row r="64" spans="1:11" ht="15.75">
      <c r="A64" s="163"/>
      <c r="B64" s="164"/>
      <c r="C64" s="164"/>
      <c r="D64" s="164"/>
      <c r="E64" s="164"/>
      <c r="F64" s="164"/>
      <c r="G64" s="164"/>
      <c r="H64" s="167"/>
      <c r="I64" s="167"/>
      <c r="J64" s="167"/>
      <c r="K64" s="167"/>
    </row>
    <row r="65" spans="1:11" ht="15.75">
      <c r="A65" s="163"/>
      <c r="B65" s="164"/>
      <c r="C65" s="164"/>
      <c r="D65" s="164"/>
      <c r="E65" s="164"/>
      <c r="F65" s="164"/>
      <c r="G65" s="164"/>
      <c r="H65" s="167"/>
      <c r="I65" s="167"/>
      <c r="J65" s="167"/>
      <c r="K65" s="167"/>
    </row>
    <row r="66" spans="1:11" ht="15.75">
      <c r="A66" s="163"/>
      <c r="B66" s="164"/>
      <c r="C66" s="164"/>
      <c r="D66" s="164"/>
      <c r="E66" s="164"/>
      <c r="F66" s="164"/>
      <c r="G66" s="164"/>
      <c r="H66" s="167"/>
      <c r="I66" s="167"/>
      <c r="J66" s="167"/>
      <c r="K66" s="167"/>
    </row>
    <row r="67" spans="1:11" ht="15.75">
      <c r="A67" s="163"/>
      <c r="B67" s="164"/>
      <c r="C67" s="164"/>
      <c r="D67" s="164"/>
      <c r="E67" s="164"/>
      <c r="F67" s="164"/>
      <c r="G67" s="164"/>
      <c r="H67" s="167"/>
      <c r="I67" s="167"/>
      <c r="J67" s="167"/>
      <c r="K67" s="167"/>
    </row>
    <row r="68" spans="1:11" ht="15.75">
      <c r="A68" s="163"/>
      <c r="B68" s="164"/>
      <c r="C68" s="164"/>
      <c r="D68" s="164"/>
      <c r="E68" s="164"/>
      <c r="F68" s="164"/>
      <c r="G68" s="164"/>
      <c r="H68" s="167"/>
      <c r="I68" s="167"/>
      <c r="J68" s="167"/>
      <c r="K68" s="167"/>
    </row>
    <row r="69" spans="1:11" ht="15.75">
      <c r="A69" s="163"/>
      <c r="B69" s="164"/>
      <c r="C69" s="164"/>
      <c r="D69" s="164"/>
      <c r="E69" s="164"/>
      <c r="F69" s="164"/>
      <c r="G69" s="164"/>
      <c r="H69" s="167"/>
      <c r="I69" s="167"/>
      <c r="J69" s="167"/>
      <c r="K69" s="167"/>
    </row>
    <row r="70" spans="1:11" ht="15.75">
      <c r="A70" s="163"/>
      <c r="B70" s="164"/>
      <c r="C70" s="164"/>
      <c r="D70" s="164"/>
      <c r="E70" s="164"/>
      <c r="F70" s="164"/>
      <c r="G70" s="164"/>
      <c r="H70" s="167"/>
      <c r="I70" s="167"/>
      <c r="J70" s="167"/>
      <c r="K70" s="167"/>
    </row>
    <row r="71" spans="1:11" ht="15.75">
      <c r="A71" s="163"/>
      <c r="B71" s="164"/>
      <c r="C71" s="164"/>
      <c r="D71" s="164"/>
      <c r="E71" s="164"/>
      <c r="F71" s="164"/>
      <c r="G71" s="164"/>
      <c r="H71" s="167"/>
      <c r="I71" s="167"/>
      <c r="J71" s="167"/>
      <c r="K71" s="167"/>
    </row>
    <row r="72" spans="1:11" ht="15.75">
      <c r="A72" s="163"/>
      <c r="B72" s="164"/>
      <c r="C72" s="164"/>
      <c r="D72" s="164"/>
      <c r="E72" s="164"/>
      <c r="F72" s="164"/>
      <c r="G72" s="164"/>
      <c r="H72" s="167"/>
      <c r="I72" s="167"/>
      <c r="J72" s="167"/>
      <c r="K72" s="167"/>
    </row>
    <row r="73" spans="1:11" ht="15.75">
      <c r="A73" s="172"/>
      <c r="B73" s="173"/>
      <c r="C73" s="173"/>
      <c r="D73" s="173"/>
      <c r="E73" s="173"/>
      <c r="F73" s="173"/>
      <c r="G73" s="173"/>
      <c r="H73" s="170"/>
      <c r="I73" s="170"/>
      <c r="J73" s="170"/>
      <c r="K73" s="170"/>
    </row>
    <row r="74" spans="1:11" ht="15.75">
      <c r="A74" s="173"/>
      <c r="B74" s="173"/>
      <c r="C74" s="173"/>
      <c r="D74" s="173"/>
      <c r="E74" s="173"/>
      <c r="F74" s="173"/>
      <c r="G74" s="173"/>
      <c r="H74" s="174"/>
      <c r="I74" s="174"/>
      <c r="J74" s="174"/>
      <c r="K74" s="174"/>
    </row>
    <row r="75" spans="1:11" ht="15.75">
      <c r="A75" s="172"/>
      <c r="B75" s="172"/>
      <c r="C75" s="172"/>
      <c r="D75" s="172"/>
      <c r="E75" s="172"/>
      <c r="F75" s="172"/>
      <c r="G75" s="172"/>
      <c r="H75" s="167"/>
      <c r="I75" s="167"/>
      <c r="J75" s="167"/>
      <c r="K75" s="167"/>
    </row>
  </sheetData>
  <sheetProtection/>
  <mergeCells count="20">
    <mergeCell ref="M5:M6"/>
    <mergeCell ref="N5:N6"/>
    <mergeCell ref="A28:K28"/>
    <mergeCell ref="K3:N3"/>
    <mergeCell ref="C4:F4"/>
    <mergeCell ref="G4:J4"/>
    <mergeCell ref="K4:N4"/>
    <mergeCell ref="C5:C6"/>
    <mergeCell ref="A3:A6"/>
    <mergeCell ref="B3:B6"/>
    <mergeCell ref="C3:F3"/>
    <mergeCell ref="G3:J3"/>
    <mergeCell ref="K5:K6"/>
    <mergeCell ref="L5:L6"/>
    <mergeCell ref="I1:J1"/>
    <mergeCell ref="E5:E6"/>
    <mergeCell ref="F5:F6"/>
    <mergeCell ref="G5:G6"/>
    <mergeCell ref="H5:I5"/>
    <mergeCell ref="J5:J6"/>
  </mergeCells>
  <printOptions horizontalCentered="1"/>
  <pageMargins left="0" right="0" top="0.5905511811023623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2018-07-10T13:42:51Z</cp:lastPrinted>
  <dcterms:created xsi:type="dcterms:W3CDTF">2005-01-25T12:19:56Z</dcterms:created>
  <dcterms:modified xsi:type="dcterms:W3CDTF">2018-08-17T13:30:49Z</dcterms:modified>
  <cp:category/>
  <cp:version/>
  <cp:contentType/>
  <cp:contentStatus/>
</cp:coreProperties>
</file>