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2120" windowHeight="8055" activeTab="3"/>
  </bookViews>
  <sheets>
    <sheet name="МЗ-корректировка" sheetId="1" r:id="rId1"/>
    <sheet name="Для корректировки" sheetId="2" r:id="rId2"/>
    <sheet name="Общехозяйст." sheetId="3" r:id="rId3"/>
    <sheet name="Общехоз.для образования" sheetId="4" r:id="rId4"/>
  </sheets>
  <definedNames>
    <definedName name="_xlnm.Print_Titles" localSheetId="1">'Для корректировки'!$A:$A,'Для корректировки'!$3:$5</definedName>
    <definedName name="_xlnm.Print_Titles" localSheetId="0">'МЗ-корректировка'!$A:$A,'МЗ-корректировка'!$3:$5</definedName>
    <definedName name="_xlnm.Print_Titles" localSheetId="3">'Общехоз.для образования'!$A:$A,'Общехоз.для образования'!$3:$5</definedName>
    <definedName name="_xlnm.Print_Titles" localSheetId="2">'Общехозяйст.'!$A:$A,'Общехозяйст.'!$3:$5</definedName>
    <definedName name="_xlnm.Print_Area" localSheetId="1">'Для корректировки'!$A$1:$P$8</definedName>
    <definedName name="_xlnm.Print_Area" localSheetId="0">'МЗ-корректировка'!$A$1:$P$8</definedName>
    <definedName name="_xlnm.Print_Area" localSheetId="3">'Общехоз.для образования'!$A$1:$P$10</definedName>
    <definedName name="_xlnm.Print_Area" localSheetId="2">'Общехозяйст.'!$A$1:$T$10</definedName>
  </definedNames>
  <calcPr fullCalcOnLoad="1"/>
</workbook>
</file>

<file path=xl/sharedStrings.xml><?xml version="1.0" encoding="utf-8"?>
<sst xmlns="http://schemas.openxmlformats.org/spreadsheetml/2006/main" count="124" uniqueCount="53">
  <si>
    <t>реализация основных общеобразовательных программ дошкольного образования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</si>
  <si>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</si>
  <si>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</si>
  <si>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реализация адаптированных образовательных программ дошкольного образования</t>
  </si>
  <si>
    <t>обучающиеся от 3 лет до 8 лет с ОВЗ</t>
  </si>
  <si>
    <t>Режим работы, час</t>
  </si>
  <si>
    <t>Наименование и объем услуги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</si>
  <si>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</si>
  <si>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</si>
  <si>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</si>
  <si>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</si>
  <si>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Нормативы затрат на оказание муниципальных услуг  в части затрат на оплату труда,    руб.</t>
  </si>
  <si>
    <t>Отраслевые  корректирующие коэффициенты затрат, непосредственно связанных с оказанием муниципальных услуг, учитывающие фактическую наполняемость групп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</si>
  <si>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предалах бюджетных ассигнованиий, предусмотренных Отделу образования</t>
  </si>
  <si>
    <t>Наименование общеобразовательной организации</t>
  </si>
  <si>
    <t>МБОУ НШ №1</t>
  </si>
  <si>
    <t>МБОУ Насонтовская ООШ</t>
  </si>
  <si>
    <t>Итого общеобразовательные организации</t>
  </si>
  <si>
    <t>Финансовое обеспечение  муниципальных услуг  в части затрат на оплату труда, тыс. руб.</t>
  </si>
  <si>
    <t>всего в расчете на год, тыс. руб.</t>
  </si>
  <si>
    <t>Нормативы затрат на оказание муниципальных услуг  в части затрат на материальные и иные затраты,  руб.</t>
  </si>
  <si>
    <t>Финансовое обеспечение  муниципальных услуг  в части затрат на материальные и иные затраты, тыс. руб.</t>
  </si>
  <si>
    <t>№п/п</t>
  </si>
  <si>
    <t>Наименование и объём  муниципальнойуслуги</t>
  </si>
  <si>
    <t>Наименование и объём муниципальной  услуги</t>
  </si>
  <si>
    <t>Наименование и объём  муниципальной услуги</t>
  </si>
  <si>
    <t>Присмотр и уход</t>
  </si>
  <si>
    <t xml:space="preserve"> расходы на общехозяйственные нужды на одного ребенка , руб./год</t>
  </si>
  <si>
    <t>потребители услуги</t>
  </si>
  <si>
    <t>базовый норматив затрат на общехозяйственные нужды на одного ребенка , руб./год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</si>
  <si>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</si>
  <si>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финансовое обеспечение за счет общехозяйственных затрат физических лиц от 1 года до 3 лет за исключением льготных категорий-бюджет, тыс. руб.</t>
  </si>
  <si>
    <t>финансовое обеспечение за счет общехозяйственных затрат от 1 года до 3 лет-бюдждет, тыс. руб.</t>
  </si>
  <si>
    <t>финансовое обеспечение за счет общехозяйственных затрат детей -инвалидов от 1 года до 3 лет-бюджет, тыс. руб.</t>
  </si>
  <si>
    <t>финансовое обеспечение за счет затрат на общехозяйственные нужды физических лиц от 3 лет до 8 лет за исключением льготных категорий-бюджет, тыс. руб.</t>
  </si>
  <si>
    <t>финансовое обеспечение за счет затрат на общехозяйственные нужды от 3 лет до 8 лет-бюдждет, тыс. руб.</t>
  </si>
  <si>
    <t>финансовое обеспечение за счет затрат на общехозяйственные нуждлы детей -инвалидов от 3 лет до 8 лет-бюджет, тыс. руб.</t>
  </si>
  <si>
    <t>полное финансовое обеспечение за счет затрат на общехозяйственные нужды-бюджет, тыс. руб.</t>
  </si>
  <si>
    <t>физические лица от 1 года  до 3 лет за исключением льготных категорий, чел.</t>
  </si>
  <si>
    <t>дети-сироты и дети, оставшиеся без попечения родителей, от 1 года до 3 лет, чел.</t>
  </si>
  <si>
    <t>дети-инвалиды от 1 года до 3 лет, чел.</t>
  </si>
  <si>
    <t>физические лица от 3 лет  до 8 лет за исключением льготных категорий, чел.</t>
  </si>
  <si>
    <t>дети-сироты и дети, оставшиеся без попечения родителей, от 3 лет до 8 лет, чел.</t>
  </si>
  <si>
    <t>дети-инвалиды от 3 лет до 8 лет, чел.</t>
  </si>
  <si>
    <t>Итого дошкольные группы общеобразовательных организаций</t>
  </si>
  <si>
    <t>Наименование и объём  услуги</t>
  </si>
  <si>
    <t>финансовое обеспечение за счет общехозяйственных затрат обучающихся от 1 года до 3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</si>
  <si>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</si>
  <si>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с ОВЗ, тыс. руб.</t>
  </si>
  <si>
    <t>Приложение №78</t>
  </si>
  <si>
    <t>Приложение №79</t>
  </si>
  <si>
    <t>Приложение №82</t>
  </si>
  <si>
    <t>Приложение №83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</si>
</sst>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177" fontId="5" fillId="33" borderId="0" xfId="54" applyNumberFormat="1" applyFont="1" applyFill="1" applyAlignment="1">
      <alignment horizontal="center" vertical="center"/>
      <protection/>
    </xf>
    <xf numFmtId="177" fontId="5" fillId="33" borderId="0" xfId="54" applyNumberFormat="1" applyFont="1" applyFill="1" applyBorder="1" applyAlignment="1">
      <alignment horizontal="center" vertical="center"/>
      <protection/>
    </xf>
    <xf numFmtId="0" fontId="6" fillId="33" borderId="0" xfId="54" applyFont="1" applyFill="1" applyAlignment="1">
      <alignment vertical="center"/>
      <protection/>
    </xf>
    <xf numFmtId="0" fontId="4" fillId="33" borderId="0" xfId="54" applyFont="1" applyFill="1" applyAlignment="1">
      <alignment vertical="center"/>
      <protection/>
    </xf>
    <xf numFmtId="177" fontId="4" fillId="33" borderId="0" xfId="54" applyNumberFormat="1" applyFont="1" applyFill="1" applyAlignment="1">
      <alignment vertical="center"/>
      <protection/>
    </xf>
    <xf numFmtId="2" fontId="4" fillId="33" borderId="11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center" wrapText="1"/>
      <protection/>
    </xf>
    <xf numFmtId="177" fontId="4" fillId="33" borderId="0" xfId="54" applyNumberFormat="1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0" fontId="10" fillId="33" borderId="0" xfId="0" applyFont="1" applyFill="1" applyAlignment="1">
      <alignment vertical="center"/>
    </xf>
    <xf numFmtId="0" fontId="5" fillId="33" borderId="12" xfId="54" applyFont="1" applyFill="1" applyBorder="1" applyAlignment="1">
      <alignment vertical="center" wrapText="1"/>
      <protection/>
    </xf>
    <xf numFmtId="2" fontId="5" fillId="33" borderId="11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horizontal="left" vertical="center"/>
      <protection/>
    </xf>
    <xf numFmtId="0" fontId="5" fillId="33" borderId="0" xfId="54" applyFont="1" applyFill="1" applyBorder="1" applyAlignment="1">
      <alignment vertical="center" wrapText="1"/>
      <protection/>
    </xf>
    <xf numFmtId="177" fontId="5" fillId="33" borderId="0" xfId="54" applyNumberFormat="1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center"/>
      <protection/>
    </xf>
    <xf numFmtId="3" fontId="8" fillId="33" borderId="13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vertical="center"/>
      <protection/>
    </xf>
    <xf numFmtId="3" fontId="6" fillId="33" borderId="13" xfId="54" applyNumberFormat="1" applyFont="1" applyFill="1" applyBorder="1" applyAlignment="1">
      <alignment horizontal="center" vertical="center"/>
      <protection/>
    </xf>
    <xf numFmtId="180" fontId="6" fillId="33" borderId="13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horizontal="center" vertical="center"/>
      <protection/>
    </xf>
    <xf numFmtId="0" fontId="9" fillId="33" borderId="14" xfId="0" applyFont="1" applyFill="1" applyBorder="1" applyAlignment="1">
      <alignment horizontal="center" wrapText="1"/>
    </xf>
    <xf numFmtId="4" fontId="6" fillId="33" borderId="13" xfId="54" applyNumberFormat="1" applyFont="1" applyFill="1" applyBorder="1" applyAlignment="1">
      <alignment horizontal="center" vertical="center"/>
      <protection/>
    </xf>
    <xf numFmtId="3" fontId="5" fillId="33" borderId="11" xfId="54" applyNumberFormat="1" applyFont="1" applyFill="1" applyBorder="1" applyAlignment="1">
      <alignment horizontal="center" vertical="center" wrapText="1"/>
      <protection/>
    </xf>
    <xf numFmtId="4" fontId="6" fillId="33" borderId="0" xfId="54" applyNumberFormat="1" applyFont="1" applyFill="1" applyAlignment="1">
      <alignment horizontal="center" vertical="center"/>
      <protection/>
    </xf>
    <xf numFmtId="3" fontId="6" fillId="33" borderId="0" xfId="54" applyNumberFormat="1" applyFont="1" applyFill="1" applyAlignment="1">
      <alignment horizontal="center" vertical="center"/>
      <protection/>
    </xf>
    <xf numFmtId="1" fontId="4" fillId="33" borderId="11" xfId="54" applyNumberFormat="1" applyFont="1" applyFill="1" applyBorder="1" applyAlignment="1">
      <alignment horizontal="center" vertical="center" wrapText="1"/>
      <protection/>
    </xf>
    <xf numFmtId="1" fontId="4" fillId="33" borderId="0" xfId="54" applyNumberFormat="1" applyFont="1" applyFill="1" applyBorder="1" applyAlignment="1">
      <alignment horizontal="center" vertical="center"/>
      <protection/>
    </xf>
    <xf numFmtId="1" fontId="4" fillId="33" borderId="0" xfId="54" applyNumberFormat="1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wrapText="1"/>
    </xf>
    <xf numFmtId="4" fontId="6" fillId="33" borderId="13" xfId="54" applyNumberFormat="1" applyFont="1" applyFill="1" applyBorder="1" applyAlignment="1">
      <alignment horizontal="center" wrapText="1"/>
      <protection/>
    </xf>
    <xf numFmtId="0" fontId="6" fillId="33" borderId="0" xfId="54" applyFont="1" applyFill="1" applyAlignment="1">
      <alignment wrapText="1"/>
      <protection/>
    </xf>
    <xf numFmtId="3" fontId="6" fillId="33" borderId="13" xfId="54" applyNumberFormat="1" applyFont="1" applyFill="1" applyBorder="1" applyAlignment="1">
      <alignment horizontal="center" wrapText="1"/>
      <protection/>
    </xf>
    <xf numFmtId="180" fontId="6" fillId="33" borderId="13" xfId="54" applyNumberFormat="1" applyFont="1" applyFill="1" applyBorder="1" applyAlignment="1">
      <alignment horizontal="center" wrapText="1"/>
      <protection/>
    </xf>
    <xf numFmtId="3" fontId="8" fillId="33" borderId="13" xfId="54" applyNumberFormat="1" applyFont="1" applyFill="1" applyBorder="1" applyAlignment="1">
      <alignment horizontal="center" wrapText="1"/>
      <protection/>
    </xf>
    <xf numFmtId="182" fontId="6" fillId="33" borderId="13" xfId="54" applyNumberFormat="1" applyFont="1" applyFill="1" applyBorder="1" applyAlignment="1">
      <alignment horizontal="center" vertical="center"/>
      <protection/>
    </xf>
    <xf numFmtId="0" fontId="6" fillId="33" borderId="0" xfId="54" applyFont="1" applyFill="1" applyAlignment="1">
      <alignment horizontal="center" vertical="center"/>
      <protection/>
    </xf>
    <xf numFmtId="182" fontId="6" fillId="33" borderId="13" xfId="54" applyNumberFormat="1" applyFont="1" applyFill="1" applyBorder="1" applyAlignment="1">
      <alignment horizontal="center" wrapText="1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0" fontId="5" fillId="33" borderId="0" xfId="54" applyFont="1" applyFill="1" applyAlignment="1">
      <alignment horizontal="center" vertical="center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0" fontId="9" fillId="33" borderId="0" xfId="54" applyFont="1" applyFill="1" applyAlignment="1">
      <alignment vertical="center"/>
      <protection/>
    </xf>
    <xf numFmtId="177" fontId="9" fillId="33" borderId="13" xfId="54" applyNumberFormat="1" applyFont="1" applyFill="1" applyBorder="1" applyAlignment="1">
      <alignment horizontal="center" vertical="center" wrapText="1"/>
      <protection/>
    </xf>
    <xf numFmtId="0" fontId="9" fillId="33" borderId="14" xfId="54" applyFont="1" applyFill="1" applyBorder="1" applyAlignment="1">
      <alignment horizontal="center" vertical="center" wrapText="1"/>
      <protection/>
    </xf>
    <xf numFmtId="177" fontId="9" fillId="33" borderId="10" xfId="54" applyNumberFormat="1" applyFont="1" applyFill="1" applyBorder="1" applyAlignment="1">
      <alignment horizontal="center" vertical="center" wrapText="1"/>
      <protection/>
    </xf>
    <xf numFmtId="0" fontId="9" fillId="33" borderId="14" xfId="54" applyFont="1" applyFill="1" applyBorder="1" applyAlignment="1">
      <alignment horizontal="center" vertical="center" wrapText="1"/>
      <protection/>
    </xf>
    <xf numFmtId="1" fontId="9" fillId="33" borderId="14" xfId="54" applyNumberFormat="1" applyFont="1" applyFill="1" applyBorder="1" applyAlignment="1">
      <alignment horizontal="center" wrapText="1"/>
      <protection/>
    </xf>
    <xf numFmtId="0" fontId="9" fillId="33" borderId="15" xfId="54" applyFont="1" applyFill="1" applyBorder="1" applyAlignment="1">
      <alignment horizontal="center" wrapText="1"/>
      <protection/>
    </xf>
    <xf numFmtId="3" fontId="9" fillId="33" borderId="13" xfId="54" applyNumberFormat="1" applyFont="1" applyFill="1" applyBorder="1" applyAlignment="1">
      <alignment horizontal="center" wrapText="1"/>
      <protection/>
    </xf>
    <xf numFmtId="4" fontId="9" fillId="33" borderId="13" xfId="54" applyNumberFormat="1" applyFont="1" applyFill="1" applyBorder="1" applyAlignment="1">
      <alignment horizontal="center" wrapText="1"/>
      <protection/>
    </xf>
    <xf numFmtId="182" fontId="9" fillId="33" borderId="13" xfId="54" applyNumberFormat="1" applyFont="1" applyFill="1" applyBorder="1" applyAlignment="1">
      <alignment horizontal="center" vertical="center"/>
      <protection/>
    </xf>
    <xf numFmtId="180" fontId="9" fillId="33" borderId="13" xfId="54" applyNumberFormat="1" applyFont="1" applyFill="1" applyBorder="1" applyAlignment="1">
      <alignment horizontal="center" wrapText="1"/>
      <protection/>
    </xf>
    <xf numFmtId="0" fontId="9" fillId="33" borderId="0" xfId="54" applyFont="1" applyFill="1" applyAlignment="1">
      <alignment wrapText="1"/>
      <protection/>
    </xf>
    <xf numFmtId="1" fontId="9" fillId="33" borderId="13" xfId="54" applyNumberFormat="1" applyFont="1" applyFill="1" applyBorder="1" applyAlignment="1">
      <alignment horizontal="center" wrapText="1"/>
      <protection/>
    </xf>
    <xf numFmtId="1" fontId="9" fillId="33" borderId="15" xfId="54" applyNumberFormat="1" applyFont="1" applyFill="1" applyBorder="1" applyAlignment="1">
      <alignment horizontal="center" wrapText="1"/>
      <protection/>
    </xf>
    <xf numFmtId="2" fontId="8" fillId="33" borderId="16" xfId="54" applyNumberFormat="1" applyFont="1" applyFill="1" applyBorder="1" applyAlignment="1">
      <alignment wrapText="1"/>
      <protection/>
    </xf>
    <xf numFmtId="0" fontId="8" fillId="33" borderId="17" xfId="54" applyFont="1" applyFill="1" applyBorder="1" applyAlignment="1">
      <alignment wrapText="1"/>
      <protection/>
    </xf>
    <xf numFmtId="3" fontId="8" fillId="33" borderId="17" xfId="54" applyNumberFormat="1" applyFont="1" applyFill="1" applyBorder="1" applyAlignment="1">
      <alignment horizontal="center" wrapText="1"/>
      <protection/>
    </xf>
    <xf numFmtId="3" fontId="8" fillId="33" borderId="15" xfId="54" applyNumberFormat="1" applyFont="1" applyFill="1" applyBorder="1" applyAlignment="1">
      <alignment horizontal="center" wrapText="1"/>
      <protection/>
    </xf>
    <xf numFmtId="0" fontId="6" fillId="33" borderId="15" xfId="54" applyFont="1" applyFill="1" applyBorder="1" applyAlignment="1">
      <alignment horizontal="center" wrapText="1"/>
      <protection/>
    </xf>
    <xf numFmtId="0" fontId="5" fillId="33" borderId="0" xfId="54" applyFont="1" applyFill="1" applyAlignment="1">
      <alignment/>
      <protection/>
    </xf>
    <xf numFmtId="0" fontId="4" fillId="33" borderId="0" xfId="54" applyFont="1" applyFill="1" applyAlignment="1">
      <alignment/>
      <protection/>
    </xf>
    <xf numFmtId="0" fontId="6" fillId="33" borderId="0" xfId="54" applyFont="1" applyFill="1">
      <alignment/>
      <protection/>
    </xf>
    <xf numFmtId="0" fontId="48" fillId="33" borderId="18" xfId="54" applyFont="1" applyFill="1" applyBorder="1" applyAlignment="1">
      <alignment horizontal="left"/>
      <protection/>
    </xf>
    <xf numFmtId="0" fontId="5" fillId="33" borderId="0" xfId="54" applyFont="1" applyFill="1" applyAlignment="1">
      <alignment horizontal="center"/>
      <protection/>
    </xf>
    <xf numFmtId="177" fontId="5" fillId="33" borderId="0" xfId="54" applyNumberFormat="1" applyFont="1" applyFill="1" applyAlignment="1">
      <alignment horizontal="center"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>
      <alignment/>
      <protection/>
    </xf>
    <xf numFmtId="177" fontId="4" fillId="33" borderId="19" xfId="54" applyNumberFormat="1" applyFont="1" applyFill="1" applyBorder="1" applyAlignment="1">
      <alignment horizontal="center" vertical="center" wrapText="1"/>
      <protection/>
    </xf>
    <xf numFmtId="1" fontId="4" fillId="33" borderId="14" xfId="54" applyNumberFormat="1" applyFont="1" applyFill="1" applyBorder="1" applyAlignment="1">
      <alignment horizontal="center" vertical="center"/>
      <protection/>
    </xf>
    <xf numFmtId="1" fontId="6" fillId="33" borderId="0" xfId="54" applyNumberFormat="1" applyFont="1" applyFill="1">
      <alignment/>
      <protection/>
    </xf>
    <xf numFmtId="1" fontId="4" fillId="33" borderId="14" xfId="54" applyNumberFormat="1" applyFont="1" applyFill="1" applyBorder="1" applyAlignment="1">
      <alignment horizontal="center"/>
      <protection/>
    </xf>
    <xf numFmtId="2" fontId="4" fillId="33" borderId="13" xfId="54" applyNumberFormat="1" applyFont="1" applyFill="1" applyBorder="1" applyAlignment="1">
      <alignment wrapText="1"/>
      <protection/>
    </xf>
    <xf numFmtId="3" fontId="4" fillId="33" borderId="13" xfId="54" applyNumberFormat="1" applyFont="1" applyFill="1" applyBorder="1" applyAlignment="1">
      <alignment horizontal="center" wrapText="1"/>
      <protection/>
    </xf>
    <xf numFmtId="0" fontId="9" fillId="33" borderId="14" xfId="0" applyFont="1" applyFill="1" applyBorder="1" applyAlignment="1">
      <alignment horizontal="center" vertical="center"/>
    </xf>
    <xf numFmtId="3" fontId="9" fillId="33" borderId="14" xfId="54" applyNumberFormat="1" applyFont="1" applyFill="1" applyBorder="1" applyAlignment="1">
      <alignment horizontal="center" wrapText="1"/>
      <protection/>
    </xf>
    <xf numFmtId="176" fontId="9" fillId="33" borderId="14" xfId="54" applyNumberFormat="1" applyFont="1" applyFill="1" applyBorder="1" applyAlignment="1">
      <alignment horizontal="center" wrapText="1"/>
      <protection/>
    </xf>
    <xf numFmtId="177" fontId="9" fillId="33" borderId="14" xfId="0" applyNumberFormat="1" applyFont="1" applyFill="1" applyBorder="1" applyAlignment="1">
      <alignment horizontal="center"/>
    </xf>
    <xf numFmtId="1" fontId="9" fillId="33" borderId="14" xfId="54" applyNumberFormat="1" applyFont="1" applyFill="1" applyBorder="1" applyAlignment="1">
      <alignment horizontal="center" vertical="center" wrapText="1"/>
      <protection/>
    </xf>
    <xf numFmtId="180" fontId="9" fillId="33" borderId="13" xfId="54" applyNumberFormat="1" applyFont="1" applyFill="1" applyBorder="1" applyAlignment="1">
      <alignment horizontal="center"/>
      <protection/>
    </xf>
    <xf numFmtId="180" fontId="6" fillId="33" borderId="0" xfId="54" applyNumberFormat="1" applyFont="1" applyFill="1" applyAlignment="1">
      <alignment/>
      <protection/>
    </xf>
    <xf numFmtId="2" fontId="6" fillId="33" borderId="0" xfId="54" applyNumberFormat="1" applyFont="1" applyFill="1" applyAlignment="1">
      <alignment/>
      <protection/>
    </xf>
    <xf numFmtId="1" fontId="4" fillId="33" borderId="13" xfId="54" applyNumberFormat="1" applyFont="1" applyFill="1" applyBorder="1" applyAlignment="1">
      <alignment horizontal="center"/>
      <protection/>
    </xf>
    <xf numFmtId="0" fontId="9" fillId="33" borderId="13" xfId="0" applyFont="1" applyFill="1" applyBorder="1" applyAlignment="1">
      <alignment horizontal="center" vertical="center"/>
    </xf>
    <xf numFmtId="1" fontId="9" fillId="33" borderId="13" xfId="54" applyNumberFormat="1" applyFont="1" applyFill="1" applyBorder="1" applyAlignment="1">
      <alignment horizontal="center" vertical="center" wrapText="1"/>
      <protection/>
    </xf>
    <xf numFmtId="1" fontId="5" fillId="33" borderId="20" xfId="54" applyNumberFormat="1" applyFont="1" applyFill="1" applyBorder="1" applyAlignment="1">
      <alignment horizontal="center" wrapText="1"/>
      <protection/>
    </xf>
    <xf numFmtId="2" fontId="5" fillId="33" borderId="13" xfId="54" applyNumberFormat="1" applyFont="1" applyFill="1" applyBorder="1" applyAlignment="1">
      <alignment wrapText="1"/>
      <protection/>
    </xf>
    <xf numFmtId="2" fontId="5" fillId="33" borderId="20" xfId="54" applyNumberFormat="1" applyFont="1" applyFill="1" applyBorder="1" applyAlignment="1">
      <alignment wrapText="1"/>
      <protection/>
    </xf>
    <xf numFmtId="3" fontId="8" fillId="33" borderId="20" xfId="54" applyNumberFormat="1" applyFont="1" applyFill="1" applyBorder="1" applyAlignment="1">
      <alignment horizontal="center" wrapText="1"/>
      <protection/>
    </xf>
    <xf numFmtId="4" fontId="8" fillId="33" borderId="20" xfId="54" applyNumberFormat="1" applyFont="1" applyFill="1" applyBorder="1" applyAlignment="1">
      <alignment horizontal="center" wrapText="1"/>
      <protection/>
    </xf>
    <xf numFmtId="177" fontId="8" fillId="33" borderId="20" xfId="0" applyNumberFormat="1" applyFont="1" applyFill="1" applyBorder="1" applyAlignment="1">
      <alignment horizontal="center" wrapText="1"/>
    </xf>
    <xf numFmtId="2" fontId="8" fillId="33" borderId="20" xfId="54" applyNumberFormat="1" applyFont="1" applyFill="1" applyBorder="1" applyAlignment="1">
      <alignment horizontal="center" wrapText="1"/>
      <protection/>
    </xf>
    <xf numFmtId="180" fontId="8" fillId="33" borderId="20" xfId="54" applyNumberFormat="1" applyFont="1" applyFill="1" applyBorder="1" applyAlignment="1">
      <alignment horizontal="center" wrapText="1"/>
      <protection/>
    </xf>
    <xf numFmtId="2" fontId="12" fillId="33" borderId="0" xfId="54" applyNumberFormat="1" applyFont="1" applyFill="1" applyAlignment="1">
      <alignment wrapText="1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Border="1" applyAlignment="1">
      <alignment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12" fillId="33" borderId="0" xfId="54" applyNumberFormat="1" applyFont="1" applyFill="1" applyBorder="1" applyAlignment="1">
      <alignment wrapText="1"/>
      <protection/>
    </xf>
    <xf numFmtId="2" fontId="5" fillId="33" borderId="21" xfId="54" applyNumberFormat="1" applyFont="1" applyFill="1" applyBorder="1" applyAlignment="1">
      <alignment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177" fontId="4" fillId="33" borderId="22" xfId="54" applyNumberFormat="1" applyFont="1" applyFill="1" applyBorder="1" applyAlignment="1">
      <alignment horizontal="center" vertical="center" wrapText="1"/>
      <protection/>
    </xf>
    <xf numFmtId="1" fontId="4" fillId="33" borderId="13" xfId="54" applyNumberFormat="1" applyFont="1" applyFill="1" applyBorder="1" applyAlignment="1">
      <alignment horizontal="center" wrapText="1"/>
      <protection/>
    </xf>
    <xf numFmtId="3" fontId="9" fillId="33" borderId="13" xfId="54" applyNumberFormat="1" applyFont="1" applyFill="1" applyBorder="1" applyAlignment="1">
      <alignment horizontal="center" vertical="top" wrapText="1"/>
      <protection/>
    </xf>
    <xf numFmtId="3" fontId="8" fillId="33" borderId="13" xfId="54" applyNumberFormat="1" applyFont="1" applyFill="1" applyBorder="1" applyAlignment="1">
      <alignment horizontal="center" vertical="top" wrapText="1"/>
      <protection/>
    </xf>
    <xf numFmtId="182" fontId="9" fillId="33" borderId="14" xfId="54" applyNumberFormat="1" applyFont="1" applyFill="1" applyBorder="1" applyAlignment="1">
      <alignment horizontal="center" wrapText="1"/>
      <protection/>
    </xf>
    <xf numFmtId="177" fontId="9" fillId="33" borderId="13" xfId="0" applyNumberFormat="1" applyFont="1" applyFill="1" applyBorder="1" applyAlignment="1">
      <alignment horizontal="center"/>
    </xf>
    <xf numFmtId="0" fontId="6" fillId="33" borderId="13" xfId="54" applyFont="1" applyFill="1" applyBorder="1" applyAlignment="1">
      <alignment horizontal="center"/>
      <protection/>
    </xf>
    <xf numFmtId="176" fontId="9" fillId="33" borderId="13" xfId="54" applyNumberFormat="1" applyFont="1" applyFill="1" applyBorder="1" applyAlignment="1">
      <alignment horizontal="center" wrapText="1"/>
      <protection/>
    </xf>
    <xf numFmtId="0" fontId="6" fillId="33" borderId="13" xfId="54" applyFont="1" applyFill="1" applyBorder="1">
      <alignment/>
      <protection/>
    </xf>
    <xf numFmtId="2" fontId="5" fillId="33" borderId="13" xfId="54" applyNumberFormat="1" applyFont="1" applyFill="1" applyBorder="1" applyAlignment="1">
      <alignment horizontal="center" wrapText="1"/>
      <protection/>
    </xf>
    <xf numFmtId="4" fontId="8" fillId="33" borderId="13" xfId="54" applyNumberFormat="1" applyFont="1" applyFill="1" applyBorder="1" applyAlignment="1">
      <alignment horizontal="center" wrapText="1"/>
      <protection/>
    </xf>
    <xf numFmtId="177" fontId="8" fillId="33" borderId="13" xfId="54" applyNumberFormat="1" applyFont="1" applyFill="1" applyBorder="1" applyAlignment="1">
      <alignment horizontal="center" wrapText="1"/>
      <protection/>
    </xf>
    <xf numFmtId="180" fontId="8" fillId="33" borderId="13" xfId="54" applyNumberFormat="1" applyFont="1" applyFill="1" applyBorder="1" applyAlignment="1">
      <alignment horizontal="center" wrapText="1"/>
      <protection/>
    </xf>
    <xf numFmtId="177" fontId="4" fillId="33" borderId="15" xfId="54" applyNumberFormat="1" applyFont="1" applyFill="1" applyBorder="1" applyAlignment="1">
      <alignment horizontal="center" vertical="center" wrapText="1"/>
      <protection/>
    </xf>
    <xf numFmtId="177" fontId="4" fillId="33" borderId="23" xfId="54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/>
    </xf>
    <xf numFmtId="0" fontId="5" fillId="33" borderId="0" xfId="54" applyFont="1" applyFill="1" applyAlignment="1">
      <alignment horizontal="center" vertical="center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0" fontId="9" fillId="33" borderId="13" xfId="54" applyFont="1" applyFill="1" applyBorder="1" applyAlignment="1">
      <alignment horizontal="center" vertical="center" wrapText="1"/>
      <protection/>
    </xf>
    <xf numFmtId="180" fontId="9" fillId="33" borderId="15" xfId="0" applyNumberFormat="1" applyFont="1" applyFill="1" applyBorder="1" applyAlignment="1">
      <alignment horizontal="center" vertical="center" wrapText="1"/>
    </xf>
    <xf numFmtId="180" fontId="9" fillId="33" borderId="23" xfId="0" applyNumberFormat="1" applyFont="1" applyFill="1" applyBorder="1" applyAlignment="1">
      <alignment horizontal="center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180" fontId="9" fillId="33" borderId="20" xfId="0" applyNumberFormat="1" applyFont="1" applyFill="1" applyBorder="1" applyAlignment="1">
      <alignment horizontal="center" vertical="center" wrapText="1"/>
    </xf>
    <xf numFmtId="180" fontId="9" fillId="33" borderId="16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2" fontId="9" fillId="33" borderId="20" xfId="54" applyNumberFormat="1" applyFont="1" applyFill="1" applyBorder="1" applyAlignment="1">
      <alignment horizontal="center" vertical="center" wrapText="1"/>
      <protection/>
    </xf>
    <xf numFmtId="2" fontId="9" fillId="33" borderId="16" xfId="54" applyNumberFormat="1" applyFont="1" applyFill="1" applyBorder="1" applyAlignment="1">
      <alignment horizontal="center" vertical="center" wrapText="1"/>
      <protection/>
    </xf>
    <xf numFmtId="2" fontId="9" fillId="33" borderId="14" xfId="54" applyNumberFormat="1" applyFont="1" applyFill="1" applyBorder="1" applyAlignment="1">
      <alignment horizontal="center" vertical="center" wrapText="1"/>
      <protection/>
    </xf>
    <xf numFmtId="177" fontId="9" fillId="33" borderId="13" xfId="54" applyNumberFormat="1" applyFont="1" applyFill="1" applyBorder="1" applyAlignment="1">
      <alignment horizontal="center" vertical="center" wrapText="1"/>
      <protection/>
    </xf>
    <xf numFmtId="177" fontId="9" fillId="33" borderId="15" xfId="54" applyNumberFormat="1" applyFont="1" applyFill="1" applyBorder="1" applyAlignment="1">
      <alignment horizontal="center" vertical="center" wrapText="1"/>
      <protection/>
    </xf>
    <xf numFmtId="177" fontId="9" fillId="33" borderId="23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right" vertical="center"/>
      <protection/>
    </xf>
    <xf numFmtId="177" fontId="9" fillId="33" borderId="22" xfId="54" applyNumberFormat="1" applyFont="1" applyFill="1" applyBorder="1" applyAlignment="1">
      <alignment horizontal="center" vertical="center" wrapText="1"/>
      <protection/>
    </xf>
    <xf numFmtId="0" fontId="9" fillId="33" borderId="20" xfId="54" applyFont="1" applyFill="1" applyBorder="1" applyAlignment="1">
      <alignment horizontal="center" vertical="center" wrapText="1"/>
      <protection/>
    </xf>
    <xf numFmtId="0" fontId="9" fillId="33" borderId="14" xfId="54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177" fontId="4" fillId="33" borderId="19" xfId="54" applyNumberFormat="1" applyFont="1" applyFill="1" applyBorder="1" applyAlignment="1">
      <alignment horizontal="center" vertical="center" wrapText="1"/>
      <protection/>
    </xf>
    <xf numFmtId="177" fontId="4" fillId="33" borderId="18" xfId="54" applyNumberFormat="1" applyFont="1" applyFill="1" applyBorder="1" applyAlignment="1">
      <alignment horizontal="center" vertical="center" wrapText="1"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177" fontId="4" fillId="33" borderId="20" xfId="54" applyNumberFormat="1" applyFont="1" applyFill="1" applyBorder="1" applyAlignment="1">
      <alignment horizontal="center" vertical="center" wrapText="1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right"/>
      <protection/>
    </xf>
    <xf numFmtId="0" fontId="11" fillId="33" borderId="18" xfId="54" applyFont="1" applyFill="1" applyBorder="1" applyAlignment="1">
      <alignment horizontal="right"/>
      <protection/>
    </xf>
    <xf numFmtId="0" fontId="4" fillId="33" borderId="20" xfId="54" applyFont="1" applyFill="1" applyBorder="1" applyAlignment="1">
      <alignment horizontal="center" vertical="center"/>
      <protection/>
    </xf>
    <xf numFmtId="0" fontId="4" fillId="33" borderId="16" xfId="54" applyFont="1" applyFill="1" applyBorder="1" applyAlignment="1">
      <alignment horizontal="center" vertical="center"/>
      <protection/>
    </xf>
    <xf numFmtId="0" fontId="4" fillId="33" borderId="14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center" vertical="center" wrapText="1"/>
      <protection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center" wrapText="1"/>
      <protection/>
    </xf>
    <xf numFmtId="177" fontId="4" fillId="33" borderId="22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="70" zoomScaleNormal="71" zoomScaleSheetLayoutView="70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" sqref="F4:G4"/>
    </sheetView>
  </sheetViews>
  <sheetFormatPr defaultColWidth="9.140625" defaultRowHeight="12.75"/>
  <cols>
    <col min="1" max="1" width="30.8515625" style="5" customWidth="1"/>
    <col min="2" max="2" width="14.8515625" style="5" customWidth="1"/>
    <col min="3" max="3" width="19.8515625" style="6" customWidth="1"/>
    <col min="4" max="4" width="21.7109375" style="6" customWidth="1"/>
    <col min="5" max="5" width="20.57421875" style="4" customWidth="1"/>
    <col min="6" max="6" width="16.7109375" style="4" customWidth="1"/>
    <col min="7" max="7" width="20.421875" style="4" customWidth="1"/>
    <col min="8" max="12" width="20.00390625" style="4" customWidth="1"/>
    <col min="13" max="13" width="16.28125" style="4" customWidth="1"/>
    <col min="14" max="14" width="21.57421875" style="4" customWidth="1"/>
    <col min="15" max="15" width="17.421875" style="4" customWidth="1"/>
    <col min="16" max="16" width="16.7109375" style="4" customWidth="1"/>
    <col min="17" max="16384" width="9.140625" style="4" customWidth="1"/>
  </cols>
  <sheetData>
    <row r="1" spans="1:16" ht="15.75">
      <c r="A1" s="146"/>
      <c r="B1" s="146"/>
      <c r="C1" s="146"/>
      <c r="D1" s="146"/>
      <c r="F1" s="19"/>
      <c r="G1" s="19"/>
      <c r="H1" s="19"/>
      <c r="I1" s="19"/>
      <c r="J1" s="19"/>
      <c r="K1" s="163" t="s">
        <v>50</v>
      </c>
      <c r="L1" s="163"/>
      <c r="M1" s="19"/>
      <c r="N1" s="19"/>
      <c r="O1" s="19"/>
      <c r="P1" s="19"/>
    </row>
    <row r="2" spans="1:16" ht="15.75" customHeight="1">
      <c r="A2" s="41"/>
      <c r="B2" s="41"/>
      <c r="C2" s="2"/>
      <c r="D2" s="2"/>
      <c r="F2" s="148"/>
      <c r="G2" s="148"/>
      <c r="H2" s="148"/>
      <c r="I2" s="40"/>
      <c r="J2" s="40"/>
      <c r="K2" s="40"/>
      <c r="L2" s="40"/>
      <c r="M2" s="148"/>
      <c r="N2" s="148"/>
      <c r="O2" s="148"/>
      <c r="P2" s="148"/>
    </row>
    <row r="3" spans="1:16" s="43" customFormat="1" ht="51.75" customHeight="1">
      <c r="A3" s="150" t="s">
        <v>14</v>
      </c>
      <c r="B3" s="157" t="s">
        <v>5</v>
      </c>
      <c r="C3" s="160" t="s">
        <v>6</v>
      </c>
      <c r="D3" s="160"/>
      <c r="E3" s="160"/>
      <c r="F3" s="149" t="s">
        <v>20</v>
      </c>
      <c r="G3" s="149"/>
      <c r="H3" s="149"/>
      <c r="I3" s="151" t="s">
        <v>12</v>
      </c>
      <c r="J3" s="152"/>
      <c r="K3" s="153"/>
      <c r="L3" s="154" t="s">
        <v>13</v>
      </c>
      <c r="M3" s="161" t="s">
        <v>21</v>
      </c>
      <c r="N3" s="162"/>
      <c r="O3" s="162"/>
      <c r="P3" s="164"/>
    </row>
    <row r="4" spans="1:16" s="43" customFormat="1" ht="117.75" customHeight="1">
      <c r="A4" s="150"/>
      <c r="B4" s="158"/>
      <c r="C4" s="161" t="s">
        <v>0</v>
      </c>
      <c r="D4" s="162"/>
      <c r="E4" s="44" t="s">
        <v>3</v>
      </c>
      <c r="F4" s="160" t="s">
        <v>0</v>
      </c>
      <c r="G4" s="160"/>
      <c r="H4" s="44" t="s">
        <v>3</v>
      </c>
      <c r="I4" s="160" t="s">
        <v>0</v>
      </c>
      <c r="J4" s="160"/>
      <c r="K4" s="44" t="s">
        <v>3</v>
      </c>
      <c r="L4" s="155"/>
      <c r="M4" s="160" t="s">
        <v>0</v>
      </c>
      <c r="N4" s="160"/>
      <c r="O4" s="44" t="s">
        <v>3</v>
      </c>
      <c r="P4" s="165" t="s">
        <v>19</v>
      </c>
    </row>
    <row r="5" spans="1:16" s="43" customFormat="1" ht="174.75" customHeight="1">
      <c r="A5" s="45" t="s">
        <v>7</v>
      </c>
      <c r="B5" s="159"/>
      <c r="C5" s="46" t="s">
        <v>8</v>
      </c>
      <c r="D5" s="46" t="s">
        <v>9</v>
      </c>
      <c r="E5" s="46" t="s">
        <v>10</v>
      </c>
      <c r="F5" s="44" t="s">
        <v>2</v>
      </c>
      <c r="G5" s="44" t="s">
        <v>1</v>
      </c>
      <c r="H5" s="44" t="s">
        <v>4</v>
      </c>
      <c r="I5" s="44" t="s">
        <v>2</v>
      </c>
      <c r="J5" s="44" t="s">
        <v>1</v>
      </c>
      <c r="K5" s="44" t="s">
        <v>4</v>
      </c>
      <c r="L5" s="156"/>
      <c r="M5" s="44" t="s">
        <v>2</v>
      </c>
      <c r="N5" s="44" t="s">
        <v>1</v>
      </c>
      <c r="O5" s="44" t="s">
        <v>4</v>
      </c>
      <c r="P5" s="166"/>
    </row>
    <row r="6" spans="1:17" s="33" customFormat="1" ht="23.25" customHeight="1">
      <c r="A6" s="31" t="s">
        <v>15</v>
      </c>
      <c r="B6" s="23">
        <v>12</v>
      </c>
      <c r="C6" s="48">
        <v>23</v>
      </c>
      <c r="D6" s="48">
        <v>43</v>
      </c>
      <c r="E6" s="61">
        <v>37</v>
      </c>
      <c r="F6" s="34">
        <v>4500</v>
      </c>
      <c r="G6" s="20">
        <v>6000</v>
      </c>
      <c r="H6" s="34">
        <v>6000</v>
      </c>
      <c r="I6" s="32">
        <v>1</v>
      </c>
      <c r="J6" s="32">
        <v>1.16</v>
      </c>
      <c r="K6" s="32">
        <v>1</v>
      </c>
      <c r="L6" s="39">
        <v>0.098</v>
      </c>
      <c r="M6" s="35">
        <f>ROUND(C6*F6*I6*L6/1000,1)</f>
        <v>10.1</v>
      </c>
      <c r="N6" s="35">
        <f>ROUND(D6*G6*J6*L6/1000,1)-0.2</f>
        <v>29.1</v>
      </c>
      <c r="O6" s="35">
        <f>ROUND(E6*H6*K6*L6/1000,1)</f>
        <v>21.8</v>
      </c>
      <c r="P6" s="35">
        <f>SUM(M6:O6)</f>
        <v>61</v>
      </c>
      <c r="Q6" s="33">
        <v>61</v>
      </c>
    </row>
    <row r="7" spans="1:17" ht="16.5" thickBot="1">
      <c r="A7" s="31" t="s">
        <v>16</v>
      </c>
      <c r="B7" s="23">
        <v>9</v>
      </c>
      <c r="C7" s="55"/>
      <c r="D7" s="55">
        <v>12</v>
      </c>
      <c r="E7" s="56"/>
      <c r="F7" s="20">
        <v>4500</v>
      </c>
      <c r="G7" s="20">
        <v>6000</v>
      </c>
      <c r="H7" s="20">
        <v>6000</v>
      </c>
      <c r="I7" s="32"/>
      <c r="J7" s="32">
        <v>2.08</v>
      </c>
      <c r="K7" s="32"/>
      <c r="L7" s="37">
        <v>0.176</v>
      </c>
      <c r="M7" s="21">
        <f>ROUND(C7*F7*I7*L7/1000,1)</f>
        <v>0</v>
      </c>
      <c r="N7" s="21">
        <f>ROUND(D7*G7*J7*L7/1000,1)</f>
        <v>26.4</v>
      </c>
      <c r="O7" s="21">
        <f>ROUND(E7*H7*K7*L7/1000,1)</f>
        <v>0</v>
      </c>
      <c r="P7" s="21">
        <f>SUM(M7:O7)</f>
        <v>26.4</v>
      </c>
      <c r="Q7" s="4">
        <v>26.4</v>
      </c>
    </row>
    <row r="8" spans="1:16" ht="48" thickBot="1">
      <c r="A8" s="57" t="s">
        <v>17</v>
      </c>
      <c r="B8" s="12"/>
      <c r="C8" s="59">
        <f>SUM(C6:C7)</f>
        <v>23</v>
      </c>
      <c r="D8" s="59">
        <f>SUM(D6:D7)</f>
        <v>55</v>
      </c>
      <c r="E8" s="60">
        <f>SUM(E6:E7)</f>
        <v>37</v>
      </c>
      <c r="F8" s="18"/>
      <c r="G8" s="20"/>
      <c r="H8" s="20"/>
      <c r="I8" s="24">
        <f>SUM(I6:I7)</f>
        <v>1</v>
      </c>
      <c r="J8" s="24">
        <f>SUM(J6:J7)</f>
        <v>3.24</v>
      </c>
      <c r="K8" s="24">
        <f>SUM(K6:K7)</f>
        <v>1</v>
      </c>
      <c r="L8" s="20"/>
      <c r="M8" s="21">
        <f>SUM(M6:M7)</f>
        <v>10.1</v>
      </c>
      <c r="N8" s="21">
        <f>SUM(N6:N7)</f>
        <v>55.5</v>
      </c>
      <c r="O8" s="21">
        <f>SUM(O6:O7)</f>
        <v>21.8</v>
      </c>
      <c r="P8" s="21">
        <f>SUM(P6:P7)</f>
        <v>87.4</v>
      </c>
    </row>
    <row r="9" spans="1:16" ht="18" customHeight="1">
      <c r="A9" s="7"/>
      <c r="B9" s="7"/>
      <c r="C9" s="25"/>
      <c r="D9" s="13"/>
      <c r="I9" s="38"/>
      <c r="J9" s="38"/>
      <c r="K9" s="26"/>
      <c r="P9" s="22"/>
    </row>
    <row r="10" spans="1:12" ht="15.75">
      <c r="A10" s="8"/>
      <c r="B10" s="8"/>
      <c r="C10" s="9"/>
      <c r="D10" s="9"/>
      <c r="I10" s="27"/>
      <c r="J10" s="27"/>
      <c r="K10" s="27"/>
      <c r="L10" s="27"/>
    </row>
    <row r="11" spans="1:16" ht="15.75">
      <c r="A11" s="8"/>
      <c r="B11" s="8"/>
      <c r="C11" s="9"/>
      <c r="D11" s="9"/>
      <c r="P11" s="22"/>
    </row>
    <row r="12" spans="1:4" ht="15.75">
      <c r="A12" s="8"/>
      <c r="B12" s="8"/>
      <c r="C12" s="9"/>
      <c r="D12" s="9"/>
    </row>
    <row r="13" spans="1:4" ht="15.75">
      <c r="A13" s="8"/>
      <c r="B13" s="8"/>
      <c r="C13" s="9"/>
      <c r="D13" s="9"/>
    </row>
    <row r="14" spans="1:4" ht="15.75">
      <c r="A14" s="14"/>
      <c r="B14" s="14"/>
      <c r="C14" s="9"/>
      <c r="D14" s="9"/>
    </row>
    <row r="15" spans="1:4" ht="15.75">
      <c r="A15" s="14"/>
      <c r="B15" s="14"/>
      <c r="C15" s="9"/>
      <c r="D15" s="9"/>
    </row>
    <row r="16" spans="1:4" ht="16.5" customHeight="1">
      <c r="A16" s="8"/>
      <c r="B16" s="8"/>
      <c r="C16" s="9"/>
      <c r="D16" s="9"/>
    </row>
    <row r="17" spans="1:4" ht="15.75">
      <c r="A17" s="8"/>
      <c r="B17" s="8"/>
      <c r="C17" s="9"/>
      <c r="D17" s="9"/>
    </row>
    <row r="18" spans="1:4" ht="15.75">
      <c r="A18" s="8"/>
      <c r="B18" s="8"/>
      <c r="C18" s="9"/>
      <c r="D18" s="9"/>
    </row>
    <row r="19" spans="1:4" ht="15.75">
      <c r="A19" s="8"/>
      <c r="B19" s="8"/>
      <c r="C19" s="9"/>
      <c r="D19" s="9"/>
    </row>
    <row r="20" spans="1:4" ht="15.75">
      <c r="A20" s="8"/>
      <c r="B20" s="8"/>
      <c r="C20" s="9"/>
      <c r="D20" s="9"/>
    </row>
    <row r="21" spans="1:4" ht="15.75">
      <c r="A21" s="8"/>
      <c r="B21" s="8"/>
      <c r="C21" s="9"/>
      <c r="D21" s="9"/>
    </row>
    <row r="22" spans="1:4" ht="15.75">
      <c r="A22" s="15"/>
      <c r="B22" s="15"/>
      <c r="C22" s="16"/>
      <c r="D22" s="16"/>
    </row>
    <row r="23" spans="1:4" s="11" customFormat="1" ht="16.5" customHeight="1">
      <c r="A23" s="145"/>
      <c r="B23" s="145"/>
      <c r="C23" s="145"/>
      <c r="D23" s="145"/>
    </row>
    <row r="24" spans="1:4" ht="15.75">
      <c r="A24" s="14"/>
      <c r="B24" s="14"/>
      <c r="C24" s="9"/>
      <c r="D24" s="9"/>
    </row>
    <row r="25" spans="1:4" ht="15.75">
      <c r="A25" s="14"/>
      <c r="B25" s="14"/>
      <c r="C25" s="9"/>
      <c r="D25" s="9"/>
    </row>
    <row r="26" spans="1:4" ht="15.75">
      <c r="A26" s="14"/>
      <c r="B26" s="14"/>
      <c r="C26" s="9"/>
      <c r="D26" s="9"/>
    </row>
    <row r="27" spans="1:4" ht="15.75">
      <c r="A27" s="14"/>
      <c r="B27" s="14"/>
      <c r="C27" s="9"/>
      <c r="D27" s="9"/>
    </row>
    <row r="28" spans="1:4" ht="18" customHeight="1">
      <c r="A28" s="14"/>
      <c r="B28" s="14"/>
      <c r="C28" s="9"/>
      <c r="D28" s="9"/>
    </row>
    <row r="29" spans="1:4" ht="15.75">
      <c r="A29" s="14"/>
      <c r="B29" s="14"/>
      <c r="C29" s="9"/>
      <c r="D29" s="9"/>
    </row>
    <row r="30" spans="1:4" ht="15.75">
      <c r="A30" s="14"/>
      <c r="B30" s="14"/>
      <c r="C30" s="9"/>
      <c r="D30" s="9"/>
    </row>
    <row r="31" spans="1:4" ht="15.75">
      <c r="A31" s="14"/>
      <c r="B31" s="14"/>
      <c r="C31" s="9"/>
      <c r="D31" s="9"/>
    </row>
    <row r="32" spans="1:4" ht="15.75">
      <c r="A32" s="14"/>
      <c r="B32" s="14"/>
      <c r="C32" s="9"/>
      <c r="D32" s="9"/>
    </row>
    <row r="33" spans="1:4" ht="15.75">
      <c r="A33" s="14"/>
      <c r="B33" s="14"/>
      <c r="C33" s="9"/>
      <c r="D33" s="9"/>
    </row>
    <row r="34" spans="1:4" ht="15.75">
      <c r="A34" s="8"/>
      <c r="B34" s="8"/>
      <c r="C34" s="9"/>
      <c r="D34" s="9"/>
    </row>
    <row r="35" spans="1:4" ht="15.75">
      <c r="A35" s="8"/>
      <c r="B35" s="8"/>
      <c r="C35" s="9"/>
      <c r="D35" s="9"/>
    </row>
    <row r="36" spans="1:4" ht="15.75">
      <c r="A36" s="8"/>
      <c r="B36" s="8"/>
      <c r="C36" s="9"/>
      <c r="D36" s="9"/>
    </row>
    <row r="37" spans="1:4" ht="15.75">
      <c r="A37" s="8"/>
      <c r="B37" s="8"/>
      <c r="C37" s="9"/>
      <c r="D37" s="9"/>
    </row>
    <row r="38" spans="1:4" ht="15.75">
      <c r="A38" s="8"/>
      <c r="B38" s="8"/>
      <c r="C38" s="9"/>
      <c r="D38" s="9"/>
    </row>
    <row r="39" spans="1:4" ht="15.75">
      <c r="A39" s="8"/>
      <c r="B39" s="8"/>
      <c r="C39" s="9"/>
      <c r="D39" s="9"/>
    </row>
    <row r="40" spans="1:4" ht="15.75">
      <c r="A40" s="8"/>
      <c r="B40" s="8"/>
      <c r="C40" s="9"/>
      <c r="D40" s="9"/>
    </row>
    <row r="41" spans="1:4" ht="15.75">
      <c r="A41" s="8"/>
      <c r="B41" s="8"/>
      <c r="C41" s="9"/>
      <c r="D41" s="9"/>
    </row>
    <row r="42" spans="1:4" ht="15.75">
      <c r="A42" s="8"/>
      <c r="B42" s="8"/>
      <c r="C42" s="9"/>
      <c r="D42" s="9"/>
    </row>
    <row r="43" spans="1:4" ht="15.75">
      <c r="A43" s="8"/>
      <c r="B43" s="8"/>
      <c r="C43" s="9"/>
      <c r="D43" s="9"/>
    </row>
    <row r="44" spans="1:4" ht="15.75">
      <c r="A44" s="8"/>
      <c r="B44" s="8"/>
      <c r="C44" s="9"/>
      <c r="D44" s="9"/>
    </row>
    <row r="45" spans="1:4" ht="15.75">
      <c r="A45" s="8"/>
      <c r="B45" s="8"/>
      <c r="C45" s="9"/>
      <c r="D45" s="9"/>
    </row>
    <row r="46" spans="1:4" ht="15.75">
      <c r="A46" s="8"/>
      <c r="B46" s="8"/>
      <c r="C46" s="9"/>
      <c r="D46" s="9"/>
    </row>
    <row r="47" spans="1:4" ht="15.75">
      <c r="A47" s="8"/>
      <c r="B47" s="8"/>
      <c r="C47" s="9"/>
      <c r="D47" s="9"/>
    </row>
    <row r="48" spans="1:4" ht="15.75">
      <c r="A48" s="8"/>
      <c r="B48" s="8"/>
      <c r="C48" s="9"/>
      <c r="D48" s="9"/>
    </row>
    <row r="49" spans="1:4" ht="15.75">
      <c r="A49" s="8"/>
      <c r="B49" s="8"/>
      <c r="C49" s="9"/>
      <c r="D49" s="9"/>
    </row>
    <row r="50" spans="1:4" ht="15.75">
      <c r="A50" s="8"/>
      <c r="B50" s="8"/>
      <c r="C50" s="9"/>
      <c r="D50" s="9"/>
    </row>
    <row r="51" spans="1:4" ht="15.75">
      <c r="A51" s="8"/>
      <c r="B51" s="8"/>
      <c r="C51" s="9"/>
      <c r="D51" s="9"/>
    </row>
    <row r="52" spans="1:4" ht="15.75">
      <c r="A52" s="8"/>
      <c r="B52" s="8"/>
      <c r="C52" s="9"/>
      <c r="D52" s="9"/>
    </row>
    <row r="53" spans="1:4" ht="15.75">
      <c r="A53" s="8"/>
      <c r="B53" s="8"/>
      <c r="C53" s="9"/>
      <c r="D53" s="9"/>
    </row>
    <row r="54" spans="1:4" ht="15.75">
      <c r="A54" s="8"/>
      <c r="B54" s="8"/>
      <c r="C54" s="9"/>
      <c r="D54" s="9"/>
    </row>
    <row r="55" spans="1:4" ht="15.75">
      <c r="A55" s="8"/>
      <c r="B55" s="8"/>
      <c r="C55" s="9"/>
      <c r="D55" s="9"/>
    </row>
    <row r="56" spans="1:4" ht="15.75">
      <c r="A56" s="8"/>
      <c r="B56" s="8"/>
      <c r="C56" s="9"/>
      <c r="D56" s="9"/>
    </row>
    <row r="57" spans="1:4" ht="15.75">
      <c r="A57" s="8"/>
      <c r="B57" s="8"/>
      <c r="C57" s="9"/>
      <c r="D57" s="9"/>
    </row>
    <row r="58" spans="1:4" ht="15.75">
      <c r="A58" s="8"/>
      <c r="B58" s="8"/>
      <c r="C58" s="9"/>
      <c r="D58" s="9"/>
    </row>
    <row r="59" spans="1:4" ht="15.75">
      <c r="A59" s="8"/>
      <c r="B59" s="8"/>
      <c r="C59" s="9"/>
      <c r="D59" s="9"/>
    </row>
    <row r="60" spans="1:4" ht="15.75">
      <c r="A60" s="8"/>
      <c r="B60" s="8"/>
      <c r="C60" s="9"/>
      <c r="D60" s="9"/>
    </row>
    <row r="61" spans="1:4" ht="15.75">
      <c r="A61" s="8"/>
      <c r="B61" s="8"/>
      <c r="C61" s="9"/>
      <c r="D61" s="9"/>
    </row>
    <row r="62" spans="1:4" ht="15.75">
      <c r="A62" s="8"/>
      <c r="B62" s="8"/>
      <c r="C62" s="9"/>
      <c r="D62" s="9"/>
    </row>
    <row r="63" spans="1:4" ht="15.75">
      <c r="A63" s="8"/>
      <c r="B63" s="8"/>
      <c r="C63" s="9"/>
      <c r="D63" s="9"/>
    </row>
    <row r="64" spans="1:4" ht="15.75">
      <c r="A64" s="8"/>
      <c r="B64" s="8"/>
      <c r="C64" s="9"/>
      <c r="D64" s="9"/>
    </row>
    <row r="65" spans="1:4" ht="15.75">
      <c r="A65" s="8"/>
      <c r="B65" s="8"/>
      <c r="C65" s="9"/>
      <c r="D65" s="9"/>
    </row>
    <row r="66" spans="1:4" ht="15.75">
      <c r="A66" s="8"/>
      <c r="B66" s="8"/>
      <c r="C66" s="9"/>
      <c r="D66" s="9"/>
    </row>
    <row r="67" spans="1:4" ht="15.75">
      <c r="A67" s="8"/>
      <c r="B67" s="8"/>
      <c r="C67" s="9"/>
      <c r="D67" s="9"/>
    </row>
    <row r="68" spans="1:4" ht="15.75">
      <c r="A68" s="17"/>
      <c r="B68" s="17"/>
      <c r="C68" s="16"/>
      <c r="D68" s="16"/>
    </row>
    <row r="69" spans="1:4" ht="15.75">
      <c r="A69" s="17"/>
      <c r="B69" s="17"/>
      <c r="C69" s="3"/>
      <c r="D69" s="3"/>
    </row>
    <row r="70" spans="1:4" ht="15.75">
      <c r="A70" s="10"/>
      <c r="B70" s="10"/>
      <c r="C70" s="9"/>
      <c r="D70" s="9"/>
    </row>
  </sheetData>
  <sheetProtection/>
  <mergeCells count="17">
    <mergeCell ref="K1:L1"/>
    <mergeCell ref="F4:G4"/>
    <mergeCell ref="I4:J4"/>
    <mergeCell ref="M4:N4"/>
    <mergeCell ref="A23:D23"/>
    <mergeCell ref="M3:P3"/>
    <mergeCell ref="P4:P5"/>
    <mergeCell ref="A1:D1"/>
    <mergeCell ref="F2:H2"/>
    <mergeCell ref="M2:P2"/>
    <mergeCell ref="A3:A4"/>
    <mergeCell ref="B3:B5"/>
    <mergeCell ref="C3:E3"/>
    <mergeCell ref="F3:H3"/>
    <mergeCell ref="I3:K3"/>
    <mergeCell ref="L3:L5"/>
    <mergeCell ref="C4:D4"/>
  </mergeCells>
  <printOptions horizontalCentered="1"/>
  <pageMargins left="0" right="0" top="0.5905511811023623" bottom="0" header="0" footer="0"/>
  <pageSetup horizontalDpi="600" verticalDpi="600" orientation="landscape" paperSize="9" scale="60" r:id="rId1"/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view="pageBreakPreview" zoomScale="70" zoomScaleNormal="71" zoomScaleSheetLayoutView="7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4" sqref="K14"/>
    </sheetView>
  </sheetViews>
  <sheetFormatPr defaultColWidth="9.140625" defaultRowHeight="12.75"/>
  <cols>
    <col min="1" max="1" width="30.8515625" style="5" customWidth="1"/>
    <col min="2" max="2" width="14.8515625" style="5" customWidth="1"/>
    <col min="3" max="3" width="19.8515625" style="6" customWidth="1"/>
    <col min="4" max="4" width="21.7109375" style="6" customWidth="1"/>
    <col min="5" max="5" width="20.57421875" style="4" customWidth="1"/>
    <col min="6" max="6" width="12.28125" style="4" customWidth="1"/>
    <col min="7" max="7" width="20.421875" style="4" customWidth="1"/>
    <col min="8" max="12" width="20.00390625" style="4" customWidth="1"/>
    <col min="13" max="13" width="16.28125" style="4" customWidth="1"/>
    <col min="14" max="14" width="21.57421875" style="4" customWidth="1"/>
    <col min="15" max="15" width="17.421875" style="4" customWidth="1"/>
    <col min="16" max="16" width="18.28125" style="4" customWidth="1"/>
    <col min="17" max="16384" width="9.140625" style="4" customWidth="1"/>
  </cols>
  <sheetData>
    <row r="1" spans="1:16" ht="15.75">
      <c r="A1" s="146"/>
      <c r="B1" s="146"/>
      <c r="C1" s="146"/>
      <c r="D1" s="146"/>
      <c r="F1" s="19"/>
      <c r="G1" s="19"/>
      <c r="H1" s="19"/>
      <c r="I1" s="19"/>
      <c r="J1" s="19"/>
      <c r="K1" s="19"/>
      <c r="L1" s="19" t="s">
        <v>49</v>
      </c>
      <c r="M1" s="19"/>
      <c r="N1" s="19"/>
      <c r="O1" s="19"/>
      <c r="P1" s="19"/>
    </row>
    <row r="2" spans="1:16" ht="15.75" customHeight="1">
      <c r="A2" s="41"/>
      <c r="B2" s="41"/>
      <c r="C2" s="2"/>
      <c r="D2" s="2"/>
      <c r="F2" s="148"/>
      <c r="G2" s="148"/>
      <c r="H2" s="148"/>
      <c r="I2" s="40"/>
      <c r="J2" s="40"/>
      <c r="K2" s="40"/>
      <c r="L2" s="40"/>
      <c r="M2" s="148"/>
      <c r="N2" s="148"/>
      <c r="O2" s="148"/>
      <c r="P2" s="148"/>
    </row>
    <row r="3" spans="1:16" s="43" customFormat="1" ht="51.75" customHeight="1">
      <c r="A3" s="150" t="s">
        <v>14</v>
      </c>
      <c r="B3" s="157" t="s">
        <v>5</v>
      </c>
      <c r="C3" s="160" t="s">
        <v>6</v>
      </c>
      <c r="D3" s="160"/>
      <c r="E3" s="160"/>
      <c r="F3" s="149" t="s">
        <v>11</v>
      </c>
      <c r="G3" s="149"/>
      <c r="H3" s="149"/>
      <c r="I3" s="151" t="s">
        <v>12</v>
      </c>
      <c r="J3" s="152"/>
      <c r="K3" s="153"/>
      <c r="L3" s="154" t="s">
        <v>13</v>
      </c>
      <c r="M3" s="161" t="s">
        <v>18</v>
      </c>
      <c r="N3" s="162"/>
      <c r="O3" s="162"/>
      <c r="P3" s="164"/>
    </row>
    <row r="4" spans="1:16" s="43" customFormat="1" ht="117.75" customHeight="1">
      <c r="A4" s="150"/>
      <c r="B4" s="158"/>
      <c r="C4" s="161" t="s">
        <v>0</v>
      </c>
      <c r="D4" s="162"/>
      <c r="E4" s="44" t="s">
        <v>3</v>
      </c>
      <c r="F4" s="160" t="s">
        <v>0</v>
      </c>
      <c r="G4" s="160"/>
      <c r="H4" s="44" t="s">
        <v>3</v>
      </c>
      <c r="I4" s="160" t="s">
        <v>0</v>
      </c>
      <c r="J4" s="160"/>
      <c r="K4" s="44" t="s">
        <v>3</v>
      </c>
      <c r="L4" s="155"/>
      <c r="M4" s="160" t="s">
        <v>0</v>
      </c>
      <c r="N4" s="160"/>
      <c r="O4" s="44" t="s">
        <v>3</v>
      </c>
      <c r="P4" s="165" t="s">
        <v>19</v>
      </c>
    </row>
    <row r="5" spans="1:16" s="43" customFormat="1" ht="174.75" customHeight="1">
      <c r="A5" s="45" t="s">
        <v>7</v>
      </c>
      <c r="B5" s="159"/>
      <c r="C5" s="46" t="s">
        <v>8</v>
      </c>
      <c r="D5" s="46" t="s">
        <v>9</v>
      </c>
      <c r="E5" s="46" t="s">
        <v>10</v>
      </c>
      <c r="F5" s="44" t="s">
        <v>2</v>
      </c>
      <c r="G5" s="44" t="s">
        <v>1</v>
      </c>
      <c r="H5" s="44" t="s">
        <v>4</v>
      </c>
      <c r="I5" s="44" t="s">
        <v>2</v>
      </c>
      <c r="J5" s="44" t="s">
        <v>1</v>
      </c>
      <c r="K5" s="44" t="s">
        <v>4</v>
      </c>
      <c r="L5" s="156"/>
      <c r="M5" s="44" t="s">
        <v>2</v>
      </c>
      <c r="N5" s="44" t="s">
        <v>1</v>
      </c>
      <c r="O5" s="44" t="s">
        <v>4</v>
      </c>
      <c r="P5" s="166"/>
    </row>
    <row r="6" spans="1:16" s="54" customFormat="1" ht="18" customHeight="1">
      <c r="A6" s="31" t="s">
        <v>15</v>
      </c>
      <c r="B6" s="23">
        <v>12</v>
      </c>
      <c r="C6" s="48">
        <v>23</v>
      </c>
      <c r="D6" s="48">
        <v>43</v>
      </c>
      <c r="E6" s="49">
        <v>37</v>
      </c>
      <c r="F6" s="50">
        <v>76895</v>
      </c>
      <c r="G6" s="50">
        <v>61331</v>
      </c>
      <c r="H6" s="50">
        <v>154044</v>
      </c>
      <c r="I6" s="51">
        <v>1</v>
      </c>
      <c r="J6" s="51">
        <v>1.16</v>
      </c>
      <c r="K6" s="51">
        <v>1</v>
      </c>
      <c r="L6" s="52">
        <v>0.685</v>
      </c>
      <c r="M6" s="53">
        <f>ROUND(C6*F6*I6*L6/1000,1)</f>
        <v>1211.5</v>
      </c>
      <c r="N6" s="53">
        <f>ROUND(D6*G6*J6*L6/1000,1)</f>
        <v>2095.5</v>
      </c>
      <c r="O6" s="53">
        <f>ROUND(E6*H6*K6*L6/1000,1)+1.7</f>
        <v>3905.8999999999996</v>
      </c>
      <c r="P6" s="53">
        <f>SUM(M6:O6)</f>
        <v>7212.9</v>
      </c>
    </row>
    <row r="7" spans="1:16" s="54" customFormat="1" ht="15.75">
      <c r="A7" s="31" t="s">
        <v>16</v>
      </c>
      <c r="B7" s="23">
        <v>9</v>
      </c>
      <c r="C7" s="55"/>
      <c r="D7" s="55">
        <v>12</v>
      </c>
      <c r="E7" s="56"/>
      <c r="F7" s="50"/>
      <c r="G7" s="50">
        <v>48576</v>
      </c>
      <c r="H7" s="50"/>
      <c r="I7" s="51"/>
      <c r="J7" s="51">
        <v>2.08</v>
      </c>
      <c r="K7" s="51"/>
      <c r="L7" s="52">
        <v>0.527</v>
      </c>
      <c r="M7" s="53">
        <f>ROUND(C7*F7*I7*L7/1000,1)</f>
        <v>0</v>
      </c>
      <c r="N7" s="53">
        <f>ROUND(D7*G7*J7*L7/1000,1)-0.3</f>
        <v>638.7</v>
      </c>
      <c r="O7" s="53">
        <f>ROUND(E7*H7*K7*L7/1000,1)</f>
        <v>0</v>
      </c>
      <c r="P7" s="53">
        <f>SUM(M7:O7)</f>
        <v>638.7</v>
      </c>
    </row>
    <row r="8" spans="1:16" s="54" customFormat="1" ht="48" thickBot="1">
      <c r="A8" s="57" t="s">
        <v>17</v>
      </c>
      <c r="B8" s="58"/>
      <c r="C8" s="59">
        <f>SUM(C6:C7)</f>
        <v>23</v>
      </c>
      <c r="D8" s="59">
        <f>SUM(D6:D7)</f>
        <v>55</v>
      </c>
      <c r="E8" s="60">
        <f>SUM(E6:E7)</f>
        <v>37</v>
      </c>
      <c r="F8" s="36"/>
      <c r="G8" s="50"/>
      <c r="H8" s="50"/>
      <c r="I8" s="50"/>
      <c r="J8" s="50"/>
      <c r="K8" s="50"/>
      <c r="L8" s="50"/>
      <c r="M8" s="53">
        <f>SUM(M6:M7)</f>
        <v>1211.5</v>
      </c>
      <c r="N8" s="53">
        <f>SUM(N6:N7)</f>
        <v>2734.2</v>
      </c>
      <c r="O8" s="53">
        <f>SUM(O6:O7)</f>
        <v>3905.8999999999996</v>
      </c>
      <c r="P8" s="53">
        <f>SUM(P6:P7)</f>
        <v>7851.599999999999</v>
      </c>
    </row>
    <row r="9" spans="1:16" ht="18" customHeight="1">
      <c r="A9" s="7"/>
      <c r="B9" s="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P9" s="22"/>
    </row>
    <row r="10" spans="1:13" ht="15.75">
      <c r="A10" s="8"/>
      <c r="B10" s="8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</row>
    <row r="11" spans="1:16" ht="15.75">
      <c r="A11" s="8"/>
      <c r="B11" s="8"/>
      <c r="C11" s="9"/>
      <c r="D11" s="9"/>
      <c r="P11" s="22"/>
    </row>
    <row r="12" spans="1:4" ht="15.75">
      <c r="A12" s="8"/>
      <c r="B12" s="8"/>
      <c r="C12" s="9"/>
      <c r="D12" s="9"/>
    </row>
    <row r="13" spans="1:4" ht="15.75">
      <c r="A13" s="8"/>
      <c r="B13" s="8"/>
      <c r="C13" s="9"/>
      <c r="D13" s="9"/>
    </row>
    <row r="14" spans="1:4" ht="15.75">
      <c r="A14" s="14"/>
      <c r="B14" s="14"/>
      <c r="C14" s="9"/>
      <c r="D14" s="9"/>
    </row>
    <row r="15" spans="1:4" ht="15.75">
      <c r="A15" s="14"/>
      <c r="B15" s="14"/>
      <c r="C15" s="9"/>
      <c r="D15" s="9"/>
    </row>
    <row r="16" spans="1:4" ht="16.5" customHeight="1">
      <c r="A16" s="8"/>
      <c r="B16" s="8"/>
      <c r="C16" s="9"/>
      <c r="D16" s="9"/>
    </row>
    <row r="17" spans="1:4" ht="15.75">
      <c r="A17" s="8"/>
      <c r="B17" s="8"/>
      <c r="C17" s="9"/>
      <c r="D17" s="9"/>
    </row>
    <row r="18" spans="1:4" ht="15.75">
      <c r="A18" s="8"/>
      <c r="B18" s="8"/>
      <c r="C18" s="9"/>
      <c r="D18" s="9"/>
    </row>
    <row r="19" spans="1:4" ht="15.75">
      <c r="A19" s="8"/>
      <c r="B19" s="8"/>
      <c r="C19" s="9"/>
      <c r="D19" s="9"/>
    </row>
    <row r="20" spans="1:4" ht="15.75">
      <c r="A20" s="8"/>
      <c r="B20" s="8"/>
      <c r="C20" s="9"/>
      <c r="D20" s="9"/>
    </row>
    <row r="21" spans="1:4" ht="15.75">
      <c r="A21" s="8"/>
      <c r="B21" s="8"/>
      <c r="C21" s="9"/>
      <c r="D21" s="9"/>
    </row>
    <row r="22" spans="1:4" ht="15.75">
      <c r="A22" s="15"/>
      <c r="B22" s="15"/>
      <c r="C22" s="16"/>
      <c r="D22" s="16"/>
    </row>
    <row r="23" spans="1:4" s="11" customFormat="1" ht="16.5" customHeight="1">
      <c r="A23" s="145"/>
      <c r="B23" s="145"/>
      <c r="C23" s="145"/>
      <c r="D23" s="145"/>
    </row>
    <row r="24" spans="1:4" ht="15.75">
      <c r="A24" s="14"/>
      <c r="B24" s="14"/>
      <c r="C24" s="9"/>
      <c r="D24" s="9"/>
    </row>
    <row r="25" spans="1:4" ht="15.75">
      <c r="A25" s="14"/>
      <c r="B25" s="14"/>
      <c r="C25" s="9"/>
      <c r="D25" s="9"/>
    </row>
    <row r="26" spans="1:4" ht="15.75">
      <c r="A26" s="14"/>
      <c r="B26" s="14"/>
      <c r="C26" s="9"/>
      <c r="D26" s="9"/>
    </row>
    <row r="27" spans="1:4" ht="15.75">
      <c r="A27" s="14"/>
      <c r="B27" s="14"/>
      <c r="C27" s="9"/>
      <c r="D27" s="9"/>
    </row>
    <row r="28" spans="1:4" ht="18" customHeight="1">
      <c r="A28" s="14"/>
      <c r="B28" s="14"/>
      <c r="C28" s="9"/>
      <c r="D28" s="9"/>
    </row>
    <row r="29" spans="1:4" ht="15.75">
      <c r="A29" s="14"/>
      <c r="B29" s="14"/>
      <c r="C29" s="9"/>
      <c r="D29" s="9"/>
    </row>
    <row r="30" spans="1:4" ht="15.75">
      <c r="A30" s="14"/>
      <c r="B30" s="14"/>
      <c r="C30" s="9"/>
      <c r="D30" s="9"/>
    </row>
    <row r="31" spans="1:4" ht="15.75">
      <c r="A31" s="14"/>
      <c r="B31" s="14"/>
      <c r="C31" s="9"/>
      <c r="D31" s="9"/>
    </row>
    <row r="32" spans="1:4" ht="15.75">
      <c r="A32" s="14"/>
      <c r="B32" s="14"/>
      <c r="C32" s="9"/>
      <c r="D32" s="9"/>
    </row>
    <row r="33" spans="1:4" ht="15.75">
      <c r="A33" s="14"/>
      <c r="B33" s="14"/>
      <c r="C33" s="9"/>
      <c r="D33" s="9"/>
    </row>
    <row r="34" spans="1:4" ht="15.75">
      <c r="A34" s="8"/>
      <c r="B34" s="8"/>
      <c r="C34" s="9"/>
      <c r="D34" s="9"/>
    </row>
    <row r="35" spans="1:4" ht="15.75">
      <c r="A35" s="8"/>
      <c r="B35" s="8"/>
      <c r="C35" s="9"/>
      <c r="D35" s="9"/>
    </row>
    <row r="36" spans="1:4" ht="15.75">
      <c r="A36" s="8"/>
      <c r="B36" s="8"/>
      <c r="C36" s="9"/>
      <c r="D36" s="9"/>
    </row>
    <row r="37" spans="1:4" ht="15.75">
      <c r="A37" s="8"/>
      <c r="B37" s="8"/>
      <c r="C37" s="9"/>
      <c r="D37" s="9"/>
    </row>
    <row r="38" spans="1:4" ht="15.75">
      <c r="A38" s="8"/>
      <c r="B38" s="8"/>
      <c r="C38" s="9"/>
      <c r="D38" s="9"/>
    </row>
    <row r="39" spans="1:4" ht="15.75">
      <c r="A39" s="8"/>
      <c r="B39" s="8"/>
      <c r="C39" s="9"/>
      <c r="D39" s="9"/>
    </row>
    <row r="40" spans="1:4" ht="15.75">
      <c r="A40" s="8"/>
      <c r="B40" s="8"/>
      <c r="C40" s="9"/>
      <c r="D40" s="9"/>
    </row>
    <row r="41" spans="1:4" ht="15.75">
      <c r="A41" s="8"/>
      <c r="B41" s="8"/>
      <c r="C41" s="9"/>
      <c r="D41" s="9"/>
    </row>
    <row r="42" spans="1:4" ht="15.75">
      <c r="A42" s="8"/>
      <c r="B42" s="8"/>
      <c r="C42" s="9"/>
      <c r="D42" s="9"/>
    </row>
    <row r="43" spans="1:4" ht="15.75">
      <c r="A43" s="8"/>
      <c r="B43" s="8"/>
      <c r="C43" s="9"/>
      <c r="D43" s="9"/>
    </row>
    <row r="44" spans="1:4" ht="15.75">
      <c r="A44" s="8"/>
      <c r="B44" s="8"/>
      <c r="C44" s="9"/>
      <c r="D44" s="9"/>
    </row>
    <row r="45" spans="1:4" ht="15.75">
      <c r="A45" s="8"/>
      <c r="B45" s="8"/>
      <c r="C45" s="9"/>
      <c r="D45" s="9"/>
    </row>
    <row r="46" spans="1:4" ht="15.75">
      <c r="A46" s="8"/>
      <c r="B46" s="8"/>
      <c r="C46" s="9"/>
      <c r="D46" s="9"/>
    </row>
    <row r="47" spans="1:4" ht="15.75">
      <c r="A47" s="8"/>
      <c r="B47" s="8"/>
      <c r="C47" s="9"/>
      <c r="D47" s="9"/>
    </row>
    <row r="48" spans="1:4" ht="15.75">
      <c r="A48" s="8"/>
      <c r="B48" s="8"/>
      <c r="C48" s="9"/>
      <c r="D48" s="9"/>
    </row>
    <row r="49" spans="1:4" ht="15.75">
      <c r="A49" s="8"/>
      <c r="B49" s="8"/>
      <c r="C49" s="9"/>
      <c r="D49" s="9"/>
    </row>
    <row r="50" spans="1:4" ht="15.75">
      <c r="A50" s="8"/>
      <c r="B50" s="8"/>
      <c r="C50" s="9"/>
      <c r="D50" s="9"/>
    </row>
    <row r="51" spans="1:4" ht="15.75">
      <c r="A51" s="8"/>
      <c r="B51" s="8"/>
      <c r="C51" s="9"/>
      <c r="D51" s="9"/>
    </row>
    <row r="52" spans="1:4" ht="15.75">
      <c r="A52" s="8"/>
      <c r="B52" s="8"/>
      <c r="C52" s="9"/>
      <c r="D52" s="9"/>
    </row>
    <row r="53" spans="1:4" ht="15.75">
      <c r="A53" s="8"/>
      <c r="B53" s="8"/>
      <c r="C53" s="9"/>
      <c r="D53" s="9"/>
    </row>
    <row r="54" spans="1:4" ht="15.75">
      <c r="A54" s="8"/>
      <c r="B54" s="8"/>
      <c r="C54" s="9"/>
      <c r="D54" s="9"/>
    </row>
    <row r="55" spans="1:4" ht="15.75">
      <c r="A55" s="8"/>
      <c r="B55" s="8"/>
      <c r="C55" s="9"/>
      <c r="D55" s="9"/>
    </row>
    <row r="56" spans="1:4" ht="15.75">
      <c r="A56" s="8"/>
      <c r="B56" s="8"/>
      <c r="C56" s="9"/>
      <c r="D56" s="9"/>
    </row>
    <row r="57" spans="1:4" ht="15.75">
      <c r="A57" s="8"/>
      <c r="B57" s="8"/>
      <c r="C57" s="9"/>
      <c r="D57" s="9"/>
    </row>
    <row r="58" spans="1:4" ht="15.75">
      <c r="A58" s="8"/>
      <c r="B58" s="8"/>
      <c r="C58" s="9"/>
      <c r="D58" s="9"/>
    </row>
    <row r="59" spans="1:4" ht="15.75">
      <c r="A59" s="8"/>
      <c r="B59" s="8"/>
      <c r="C59" s="9"/>
      <c r="D59" s="9"/>
    </row>
    <row r="60" spans="1:4" ht="15.75">
      <c r="A60" s="8"/>
      <c r="B60" s="8"/>
      <c r="C60" s="9"/>
      <c r="D60" s="9"/>
    </row>
    <row r="61" spans="1:4" ht="15.75">
      <c r="A61" s="8"/>
      <c r="B61" s="8"/>
      <c r="C61" s="9"/>
      <c r="D61" s="9"/>
    </row>
    <row r="62" spans="1:4" ht="15.75">
      <c r="A62" s="8"/>
      <c r="B62" s="8"/>
      <c r="C62" s="9"/>
      <c r="D62" s="9"/>
    </row>
    <row r="63" spans="1:4" ht="15.75">
      <c r="A63" s="8"/>
      <c r="B63" s="8"/>
      <c r="C63" s="9"/>
      <c r="D63" s="9"/>
    </row>
    <row r="64" spans="1:4" ht="15.75">
      <c r="A64" s="8"/>
      <c r="B64" s="8"/>
      <c r="C64" s="9"/>
      <c r="D64" s="9"/>
    </row>
    <row r="65" spans="1:4" ht="15.75">
      <c r="A65" s="8"/>
      <c r="B65" s="8"/>
      <c r="C65" s="9"/>
      <c r="D65" s="9"/>
    </row>
    <row r="66" spans="1:4" ht="15.75">
      <c r="A66" s="8"/>
      <c r="B66" s="8"/>
      <c r="C66" s="9"/>
      <c r="D66" s="9"/>
    </row>
    <row r="67" spans="1:4" ht="15.75">
      <c r="A67" s="8"/>
      <c r="B67" s="8"/>
      <c r="C67" s="9"/>
      <c r="D67" s="9"/>
    </row>
    <row r="68" spans="1:4" ht="15.75">
      <c r="A68" s="17"/>
      <c r="B68" s="17"/>
      <c r="C68" s="16"/>
      <c r="D68" s="16"/>
    </row>
    <row r="69" spans="1:4" ht="15.75">
      <c r="A69" s="17"/>
      <c r="B69" s="17"/>
      <c r="C69" s="3"/>
      <c r="D69" s="3"/>
    </row>
    <row r="70" spans="1:4" ht="15.75">
      <c r="A70" s="10"/>
      <c r="B70" s="10"/>
      <c r="C70" s="9"/>
      <c r="D70" s="9"/>
    </row>
  </sheetData>
  <sheetProtection/>
  <mergeCells count="16">
    <mergeCell ref="F4:G4"/>
    <mergeCell ref="I4:J4"/>
    <mergeCell ref="M4:N4"/>
    <mergeCell ref="A23:D23"/>
    <mergeCell ref="M3:P3"/>
    <mergeCell ref="P4:P5"/>
    <mergeCell ref="A1:D1"/>
    <mergeCell ref="F2:H2"/>
    <mergeCell ref="M2:P2"/>
    <mergeCell ref="A3:A4"/>
    <mergeCell ref="B3:B5"/>
    <mergeCell ref="C3:E3"/>
    <mergeCell ref="F3:H3"/>
    <mergeCell ref="I3:K3"/>
    <mergeCell ref="L3:L5"/>
    <mergeCell ref="C4:D4"/>
  </mergeCells>
  <printOptions horizontalCentered="1"/>
  <pageMargins left="0" right="0" top="0.5905511811023623" bottom="0" header="0" footer="0"/>
  <pageSetup horizontalDpi="600" verticalDpi="600" orientation="landscape" paperSize="9" scale="60" r:id="rId1"/>
  <rowBreaks count="1" manualBreakCount="1">
    <brk id="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72"/>
  <sheetViews>
    <sheetView view="pageBreakPreview" zoomScale="70" zoomScaleNormal="71" zoomScaleSheetLayoutView="70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6" sqref="P26"/>
    </sheetView>
  </sheetViews>
  <sheetFormatPr defaultColWidth="9.140625" defaultRowHeight="12.75"/>
  <cols>
    <col min="1" max="1" width="9.00390625" style="128" customWidth="1"/>
    <col min="2" max="3" width="30.8515625" style="128" customWidth="1"/>
    <col min="4" max="4" width="24.00390625" style="128" customWidth="1"/>
    <col min="5" max="5" width="19.421875" style="128" customWidth="1"/>
    <col min="6" max="7" width="17.28125" style="128" customWidth="1"/>
    <col min="8" max="8" width="26.421875" style="128" customWidth="1"/>
    <col min="9" max="11" width="20.00390625" style="128" customWidth="1"/>
    <col min="12" max="13" width="24.421875" style="129" customWidth="1"/>
    <col min="14" max="14" width="18.28125" style="129" customWidth="1"/>
    <col min="15" max="15" width="17.140625" style="129" customWidth="1"/>
    <col min="16" max="16" width="22.8515625" style="129" customWidth="1"/>
    <col min="17" max="19" width="20.421875" style="64" customWidth="1"/>
    <col min="20" max="20" width="19.421875" style="64" customWidth="1"/>
    <col min="21" max="16384" width="9.140625" style="64" customWidth="1"/>
  </cols>
  <sheetData>
    <row r="1" spans="1:16" ht="15.75">
      <c r="A1" s="62"/>
      <c r="B1" s="62"/>
      <c r="C1" s="62"/>
      <c r="D1" s="62"/>
      <c r="E1" s="62"/>
      <c r="F1" s="62"/>
      <c r="G1" s="173" t="s">
        <v>52</v>
      </c>
      <c r="H1" s="173"/>
      <c r="I1" s="173"/>
      <c r="J1" s="173"/>
      <c r="K1" s="173"/>
      <c r="L1" s="62"/>
      <c r="M1" s="62"/>
      <c r="N1" s="62"/>
      <c r="O1" s="62"/>
      <c r="P1" s="62"/>
    </row>
    <row r="2" spans="1:16" ht="18.75">
      <c r="A2" s="65"/>
      <c r="B2" s="65"/>
      <c r="C2" s="65"/>
      <c r="D2" s="65"/>
      <c r="E2" s="174"/>
      <c r="F2" s="174"/>
      <c r="G2" s="174"/>
      <c r="H2" s="174"/>
      <c r="I2" s="66"/>
      <c r="J2" s="66"/>
      <c r="K2" s="66"/>
      <c r="L2" s="67"/>
      <c r="M2" s="67"/>
      <c r="N2" s="67"/>
      <c r="O2" s="67"/>
      <c r="P2" s="67"/>
    </row>
    <row r="3" spans="1:27" ht="27.75" customHeight="1">
      <c r="A3" s="175" t="s">
        <v>22</v>
      </c>
      <c r="B3" s="178" t="s">
        <v>14</v>
      </c>
      <c r="C3" s="143" t="s">
        <v>23</v>
      </c>
      <c r="D3" s="144"/>
      <c r="E3" s="144"/>
      <c r="F3" s="144"/>
      <c r="G3" s="144"/>
      <c r="H3" s="181"/>
      <c r="I3" s="147" t="s">
        <v>24</v>
      </c>
      <c r="J3" s="147"/>
      <c r="K3" s="147"/>
      <c r="L3" s="147"/>
      <c r="M3" s="147"/>
      <c r="N3" s="147"/>
      <c r="O3" s="147"/>
      <c r="P3" s="143" t="s">
        <v>25</v>
      </c>
      <c r="Q3" s="144"/>
      <c r="R3" s="144"/>
      <c r="S3" s="144"/>
      <c r="T3" s="144"/>
      <c r="U3" s="68"/>
      <c r="V3" s="68"/>
      <c r="W3" s="69"/>
      <c r="X3" s="69"/>
      <c r="Y3" s="69"/>
      <c r="Z3" s="69"/>
      <c r="AA3" s="69"/>
    </row>
    <row r="4" spans="1:27" ht="27.75" customHeight="1">
      <c r="A4" s="176"/>
      <c r="B4" s="179"/>
      <c r="C4" s="147" t="s">
        <v>26</v>
      </c>
      <c r="D4" s="147"/>
      <c r="E4" s="147"/>
      <c r="F4" s="147"/>
      <c r="G4" s="147"/>
      <c r="H4" s="147"/>
      <c r="I4" s="143" t="s">
        <v>26</v>
      </c>
      <c r="J4" s="144"/>
      <c r="K4" s="144"/>
      <c r="L4" s="144"/>
      <c r="M4" s="144"/>
      <c r="N4" s="144"/>
      <c r="O4" s="144"/>
      <c r="P4" s="143" t="s">
        <v>26</v>
      </c>
      <c r="Q4" s="144"/>
      <c r="R4" s="144"/>
      <c r="S4" s="144"/>
      <c r="T4" s="144"/>
      <c r="U4" s="68"/>
      <c r="V4" s="68"/>
      <c r="W4" s="69"/>
      <c r="X4" s="69"/>
      <c r="Y4" s="69"/>
      <c r="Z4" s="69"/>
      <c r="AA4" s="69"/>
    </row>
    <row r="5" spans="1:27" ht="27.75" customHeight="1">
      <c r="A5" s="176"/>
      <c r="B5" s="179"/>
      <c r="C5" s="147" t="s">
        <v>27</v>
      </c>
      <c r="D5" s="168" t="s">
        <v>28</v>
      </c>
      <c r="E5" s="169"/>
      <c r="F5" s="170"/>
      <c r="G5" s="171" t="s">
        <v>29</v>
      </c>
      <c r="H5" s="165" t="s">
        <v>30</v>
      </c>
      <c r="I5" s="147" t="s">
        <v>31</v>
      </c>
      <c r="J5" s="147" t="s">
        <v>32</v>
      </c>
      <c r="K5" s="147" t="s">
        <v>33</v>
      </c>
      <c r="L5" s="143" t="s">
        <v>28</v>
      </c>
      <c r="M5" s="144"/>
      <c r="N5" s="181"/>
      <c r="O5" s="147" t="s">
        <v>29</v>
      </c>
      <c r="P5" s="150" t="s">
        <v>30</v>
      </c>
      <c r="Q5" s="147" t="s">
        <v>34</v>
      </c>
      <c r="R5" s="147" t="s">
        <v>35</v>
      </c>
      <c r="S5" s="147" t="s">
        <v>36</v>
      </c>
      <c r="T5" s="147" t="s">
        <v>37</v>
      </c>
      <c r="U5" s="69"/>
      <c r="V5" s="69"/>
      <c r="W5" s="69"/>
      <c r="X5" s="69"/>
      <c r="Y5" s="69"/>
      <c r="Z5" s="69"/>
      <c r="AA5" s="69"/>
    </row>
    <row r="6" spans="1:20" ht="177" customHeight="1">
      <c r="A6" s="177"/>
      <c r="B6" s="180"/>
      <c r="C6" s="147"/>
      <c r="D6" s="42" t="s">
        <v>38</v>
      </c>
      <c r="E6" s="130" t="s">
        <v>39</v>
      </c>
      <c r="F6" s="130" t="s">
        <v>40</v>
      </c>
      <c r="G6" s="172"/>
      <c r="H6" s="166"/>
      <c r="I6" s="147"/>
      <c r="J6" s="147"/>
      <c r="K6" s="147"/>
      <c r="L6" s="42" t="s">
        <v>41</v>
      </c>
      <c r="M6" s="130" t="s">
        <v>42</v>
      </c>
      <c r="N6" s="130" t="s">
        <v>43</v>
      </c>
      <c r="O6" s="147"/>
      <c r="P6" s="150"/>
      <c r="Q6" s="147"/>
      <c r="R6" s="147"/>
      <c r="S6" s="147"/>
      <c r="T6" s="147"/>
    </row>
    <row r="7" spans="1:20" s="72" customFormat="1" ht="17.2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71">
        <v>15</v>
      </c>
      <c r="P7" s="71">
        <v>16</v>
      </c>
      <c r="Q7" s="71">
        <v>17</v>
      </c>
      <c r="R7" s="71">
        <v>18</v>
      </c>
      <c r="S7" s="71">
        <v>19</v>
      </c>
      <c r="T7" s="71">
        <v>20</v>
      </c>
    </row>
    <row r="8" spans="1:20" s="83" customFormat="1" ht="15.75">
      <c r="A8" s="131">
        <v>1</v>
      </c>
      <c r="B8" s="74" t="s">
        <v>15</v>
      </c>
      <c r="C8" s="75">
        <v>6891</v>
      </c>
      <c r="D8" s="132">
        <v>23</v>
      </c>
      <c r="E8" s="133"/>
      <c r="F8" s="133"/>
      <c r="G8" s="77">
        <v>5823</v>
      </c>
      <c r="H8" s="134">
        <f>ROUND(C8/G8,3)</f>
        <v>1.183</v>
      </c>
      <c r="I8" s="79">
        <f>ROUND((D8)*G8*H8/1000,1)</f>
        <v>158.4</v>
      </c>
      <c r="J8" s="135">
        <f>ROUND((E8)*G8*H8/1000,1)</f>
        <v>0</v>
      </c>
      <c r="K8" s="79">
        <f>ROUND((F8)*G8*H8/1000,1)</f>
        <v>0</v>
      </c>
      <c r="L8" s="132">
        <v>78</v>
      </c>
      <c r="M8" s="132">
        <v>2</v>
      </c>
      <c r="N8" s="136"/>
      <c r="O8" s="77">
        <v>5823</v>
      </c>
      <c r="P8" s="137">
        <f>ROUND(C8/O8,3)</f>
        <v>1.183</v>
      </c>
      <c r="Q8" s="81">
        <f>ROUND((L8)*O8/1000*P8,1)+0.2</f>
        <v>537.5</v>
      </c>
      <c r="R8" s="81">
        <f>ROUND((M8)*O8*P8/1000,1)</f>
        <v>13.8</v>
      </c>
      <c r="S8" s="81">
        <f>ROUND((N8)*O8*P8/1000,1)</f>
        <v>0</v>
      </c>
      <c r="T8" s="81">
        <f>I8+J8+K8+Q8+R8+S8</f>
        <v>709.6999999999999</v>
      </c>
    </row>
    <row r="9" spans="1:20" s="83" customFormat="1" ht="15.75">
      <c r="A9" s="131">
        <v>2</v>
      </c>
      <c r="B9" s="74" t="s">
        <v>16</v>
      </c>
      <c r="C9" s="75">
        <v>33423</v>
      </c>
      <c r="D9" s="133"/>
      <c r="E9" s="133"/>
      <c r="F9" s="133"/>
      <c r="G9" s="77">
        <v>5823</v>
      </c>
      <c r="H9" s="134">
        <f>ROUND(C9/G9,3)</f>
        <v>5.74</v>
      </c>
      <c r="I9" s="79">
        <f>ROUND((D9)*G9*H9/1000,1)</f>
        <v>0</v>
      </c>
      <c r="J9" s="79">
        <f>ROUND((E9)*G9*H9/1000,1)</f>
        <v>0</v>
      </c>
      <c r="K9" s="79">
        <f>ROUND((F9)*G9*H9/1000,1)</f>
        <v>0</v>
      </c>
      <c r="L9" s="132">
        <v>12</v>
      </c>
      <c r="M9" s="133"/>
      <c r="N9" s="138"/>
      <c r="O9" s="77">
        <v>5823</v>
      </c>
      <c r="P9" s="137">
        <f>ROUND(C9/O9,3)</f>
        <v>5.74</v>
      </c>
      <c r="Q9" s="81">
        <f>ROUND((L9)*O9/1000*P9,1)</f>
        <v>401.1</v>
      </c>
      <c r="R9" s="81">
        <f>ROUND((M9)*O9*P9/1000,1)</f>
        <v>0</v>
      </c>
      <c r="S9" s="81">
        <f>ROUND((N9)*O9*P9/1000,1)</f>
        <v>0</v>
      </c>
      <c r="T9" s="81">
        <f>I9+J9+K9+Q9+R9+S9</f>
        <v>401.1</v>
      </c>
    </row>
    <row r="10" spans="1:20" s="95" customFormat="1" ht="47.25">
      <c r="A10" s="139"/>
      <c r="B10" s="88" t="s">
        <v>44</v>
      </c>
      <c r="C10" s="88"/>
      <c r="D10" s="36">
        <f>SUM(D8:D9)</f>
        <v>23</v>
      </c>
      <c r="E10" s="36">
        <f>SUM(E8:E9)</f>
        <v>0</v>
      </c>
      <c r="F10" s="36">
        <f>SUM(F8:F9)</f>
        <v>0</v>
      </c>
      <c r="G10" s="140"/>
      <c r="H10" s="140"/>
      <c r="I10" s="141">
        <f aca="true" t="shared" si="0" ref="I10:N10">SUM(I8:I9)</f>
        <v>158.4</v>
      </c>
      <c r="J10" s="141">
        <f t="shared" si="0"/>
        <v>0</v>
      </c>
      <c r="K10" s="141">
        <f t="shared" si="0"/>
        <v>0</v>
      </c>
      <c r="L10" s="36">
        <f t="shared" si="0"/>
        <v>90</v>
      </c>
      <c r="M10" s="36">
        <f t="shared" si="0"/>
        <v>2</v>
      </c>
      <c r="N10" s="36">
        <f t="shared" si="0"/>
        <v>0</v>
      </c>
      <c r="O10" s="140"/>
      <c r="P10" s="140"/>
      <c r="Q10" s="142">
        <f>SUM(Q8:Q9)</f>
        <v>938.6</v>
      </c>
      <c r="R10" s="142">
        <f>SUM(R8:R9)</f>
        <v>13.8</v>
      </c>
      <c r="S10" s="142">
        <f>SUM(S8:S9)</f>
        <v>0</v>
      </c>
      <c r="T10" s="142">
        <f>SUM(T8:T9)</f>
        <v>1110.8</v>
      </c>
    </row>
    <row r="11" spans="1:16" ht="18" customHeight="1">
      <c r="A11" s="113"/>
      <c r="B11" s="114"/>
      <c r="C11" s="114"/>
      <c r="D11" s="114"/>
      <c r="E11" s="114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</row>
    <row r="12" spans="1:16" ht="15.75">
      <c r="A12" s="116"/>
      <c r="B12" s="117"/>
      <c r="C12" s="117"/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  <row r="13" spans="1:16" ht="15.75">
      <c r="A13" s="116"/>
      <c r="B13" s="117"/>
      <c r="C13" s="117"/>
      <c r="D13" s="117"/>
      <c r="E13" s="117"/>
      <c r="F13" s="119"/>
      <c r="G13" s="119"/>
      <c r="H13" s="119"/>
      <c r="I13" s="119"/>
      <c r="J13" s="119"/>
      <c r="K13" s="119"/>
      <c r="L13" s="120"/>
      <c r="M13" s="120"/>
      <c r="N13" s="120"/>
      <c r="O13" s="120"/>
      <c r="P13" s="120"/>
    </row>
    <row r="14" spans="1:16" ht="15.75">
      <c r="A14" s="116"/>
      <c r="B14" s="117"/>
      <c r="C14" s="117"/>
      <c r="D14" s="117"/>
      <c r="E14" s="117"/>
      <c r="F14" s="119"/>
      <c r="G14" s="119"/>
      <c r="H14" s="119"/>
      <c r="I14" s="119"/>
      <c r="J14" s="119"/>
      <c r="K14" s="119"/>
      <c r="L14" s="120"/>
      <c r="M14" s="120"/>
      <c r="N14" s="120"/>
      <c r="O14" s="120"/>
      <c r="P14" s="120"/>
    </row>
    <row r="15" spans="1:16" ht="15.75">
      <c r="A15" s="116"/>
      <c r="B15" s="117"/>
      <c r="C15" s="117"/>
      <c r="D15" s="117"/>
      <c r="E15" s="117"/>
      <c r="F15" s="119"/>
      <c r="G15" s="119"/>
      <c r="H15" s="119"/>
      <c r="I15" s="119"/>
      <c r="J15" s="119"/>
      <c r="K15" s="119"/>
      <c r="L15" s="120"/>
      <c r="M15" s="120"/>
      <c r="N15" s="120"/>
      <c r="O15" s="120"/>
      <c r="P15" s="120"/>
    </row>
    <row r="16" spans="1:16" ht="15.75">
      <c r="A16" s="116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0"/>
      <c r="M16" s="120"/>
      <c r="N16" s="120"/>
      <c r="O16" s="120"/>
      <c r="P16" s="120"/>
    </row>
    <row r="17" spans="1:16" ht="15.75">
      <c r="A17" s="116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0"/>
      <c r="M17" s="120"/>
      <c r="N17" s="120"/>
      <c r="O17" s="120"/>
      <c r="P17" s="120"/>
    </row>
    <row r="18" spans="1:16" ht="16.5" customHeight="1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20"/>
      <c r="M18" s="120"/>
      <c r="N18" s="120"/>
      <c r="O18" s="120"/>
      <c r="P18" s="120"/>
    </row>
    <row r="19" spans="1:16" ht="15.7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20"/>
      <c r="M19" s="120"/>
      <c r="N19" s="120"/>
      <c r="O19" s="120"/>
      <c r="P19" s="120"/>
    </row>
    <row r="20" spans="1:16" ht="15.7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20"/>
      <c r="M20" s="120"/>
      <c r="N20" s="120"/>
      <c r="O20" s="120"/>
      <c r="P20" s="120"/>
    </row>
    <row r="21" spans="1:16" ht="15.75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20"/>
      <c r="M21" s="120"/>
      <c r="N21" s="120"/>
      <c r="O21" s="120"/>
      <c r="P21" s="120"/>
    </row>
    <row r="22" spans="1:16" ht="15.7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20"/>
      <c r="M22" s="120"/>
      <c r="N22" s="120"/>
      <c r="O22" s="120"/>
      <c r="P22" s="120"/>
    </row>
    <row r="23" spans="1:16" ht="15.75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20"/>
      <c r="M23" s="120"/>
      <c r="N23" s="120"/>
      <c r="O23" s="120"/>
      <c r="P23" s="120"/>
    </row>
    <row r="24" spans="1:16" ht="15.75">
      <c r="A24" s="116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3"/>
      <c r="M24" s="123"/>
      <c r="N24" s="123"/>
      <c r="O24" s="123"/>
      <c r="P24" s="123"/>
    </row>
    <row r="25" spans="1:16" s="124" customFormat="1" ht="16.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</row>
    <row r="26" spans="1:16" ht="15.75">
      <c r="A26" s="116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0"/>
      <c r="M26" s="120"/>
      <c r="N26" s="120"/>
      <c r="O26" s="120"/>
      <c r="P26" s="120"/>
    </row>
    <row r="27" spans="1:16" ht="15.75">
      <c r="A27" s="116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0"/>
      <c r="M27" s="120"/>
      <c r="N27" s="120"/>
      <c r="O27" s="120"/>
      <c r="P27" s="120"/>
    </row>
    <row r="28" spans="1:16" ht="15.75">
      <c r="A28" s="116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0"/>
      <c r="M28" s="120"/>
      <c r="N28" s="120"/>
      <c r="O28" s="120"/>
      <c r="P28" s="120"/>
    </row>
    <row r="29" spans="1:16" ht="15.75">
      <c r="A29" s="116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0"/>
      <c r="M29" s="120"/>
      <c r="N29" s="120"/>
      <c r="O29" s="120"/>
      <c r="P29" s="120"/>
    </row>
    <row r="30" spans="1:16" ht="18" customHeight="1">
      <c r="A30" s="116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0"/>
      <c r="M30" s="120"/>
      <c r="N30" s="120"/>
      <c r="O30" s="120"/>
      <c r="P30" s="120"/>
    </row>
    <row r="31" spans="1:16" ht="15.75">
      <c r="A31" s="116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0"/>
      <c r="M31" s="120"/>
      <c r="N31" s="120"/>
      <c r="O31" s="120"/>
      <c r="P31" s="120"/>
    </row>
    <row r="32" spans="1:16" ht="15.75">
      <c r="A32" s="116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0"/>
      <c r="M32" s="120"/>
      <c r="N32" s="120"/>
      <c r="O32" s="120"/>
      <c r="P32" s="120"/>
    </row>
    <row r="33" spans="1:16" ht="15.75">
      <c r="A33" s="116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0"/>
      <c r="M33" s="120"/>
      <c r="N33" s="120"/>
      <c r="O33" s="120"/>
      <c r="P33" s="120"/>
    </row>
    <row r="34" spans="1:16" ht="15.75">
      <c r="A34" s="116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0"/>
      <c r="M34" s="120"/>
      <c r="N34" s="120"/>
      <c r="O34" s="120"/>
      <c r="P34" s="120"/>
    </row>
    <row r="35" spans="1:16" ht="15.75">
      <c r="A35" s="116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0"/>
      <c r="M35" s="120"/>
      <c r="N35" s="120"/>
      <c r="O35" s="120"/>
      <c r="P35" s="120"/>
    </row>
    <row r="36" spans="1:16" ht="15.7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20"/>
      <c r="M36" s="120"/>
      <c r="N36" s="120"/>
      <c r="O36" s="120"/>
      <c r="P36" s="120"/>
    </row>
    <row r="37" spans="1:16" ht="15.75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20"/>
      <c r="M37" s="120"/>
      <c r="N37" s="120"/>
      <c r="O37" s="120"/>
      <c r="P37" s="120"/>
    </row>
    <row r="38" spans="1:16" ht="15.75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20"/>
      <c r="M38" s="120"/>
      <c r="N38" s="120"/>
      <c r="O38" s="120"/>
      <c r="P38" s="120"/>
    </row>
    <row r="39" spans="1:16" ht="15.75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20"/>
      <c r="M39" s="120"/>
      <c r="N39" s="120"/>
      <c r="O39" s="120"/>
      <c r="P39" s="120"/>
    </row>
    <row r="40" spans="1:16" ht="15.75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20"/>
      <c r="M40" s="120"/>
      <c r="N40" s="120"/>
      <c r="O40" s="120"/>
      <c r="P40" s="120"/>
    </row>
    <row r="41" spans="1:16" ht="15.75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20"/>
      <c r="M41" s="120"/>
      <c r="N41" s="120"/>
      <c r="O41" s="120"/>
      <c r="P41" s="120"/>
    </row>
    <row r="42" spans="1:16" ht="15.75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20"/>
      <c r="M42" s="120"/>
      <c r="N42" s="120"/>
      <c r="O42" s="120"/>
      <c r="P42" s="120"/>
    </row>
    <row r="43" spans="1:16" ht="15.75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20"/>
      <c r="M43" s="120"/>
      <c r="N43" s="120"/>
      <c r="O43" s="120"/>
      <c r="P43" s="120"/>
    </row>
    <row r="44" spans="1:16" ht="15.75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20"/>
      <c r="M44" s="120"/>
      <c r="N44" s="120"/>
      <c r="O44" s="120"/>
      <c r="P44" s="120"/>
    </row>
    <row r="45" spans="1:16" ht="15.75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20"/>
      <c r="M45" s="120"/>
      <c r="N45" s="120"/>
      <c r="O45" s="120"/>
      <c r="P45" s="120"/>
    </row>
    <row r="46" spans="1:16" ht="15.75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20"/>
      <c r="M46" s="120"/>
      <c r="N46" s="120"/>
      <c r="O46" s="120"/>
      <c r="P46" s="120"/>
    </row>
    <row r="47" spans="1:16" ht="15.75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20"/>
      <c r="M47" s="120"/>
      <c r="N47" s="120"/>
      <c r="O47" s="120"/>
      <c r="P47" s="120"/>
    </row>
    <row r="48" spans="1:16" ht="15.75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20"/>
      <c r="M48" s="120"/>
      <c r="N48" s="120"/>
      <c r="O48" s="120"/>
      <c r="P48" s="120"/>
    </row>
    <row r="49" spans="1:16" ht="15.75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20"/>
      <c r="M49" s="120"/>
      <c r="N49" s="120"/>
      <c r="O49" s="120"/>
      <c r="P49" s="120"/>
    </row>
    <row r="50" spans="1:16" ht="15.7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20"/>
      <c r="M50" s="120"/>
      <c r="N50" s="120"/>
      <c r="O50" s="120"/>
      <c r="P50" s="120"/>
    </row>
    <row r="51" spans="1:16" ht="15.75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20"/>
      <c r="M51" s="120"/>
      <c r="N51" s="120"/>
      <c r="O51" s="120"/>
      <c r="P51" s="120"/>
    </row>
    <row r="52" spans="1:16" ht="15.75">
      <c r="A52" s="116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20"/>
      <c r="M52" s="120"/>
      <c r="N52" s="120"/>
      <c r="O52" s="120"/>
      <c r="P52" s="120"/>
    </row>
    <row r="53" spans="1:16" ht="15.75">
      <c r="A53" s="11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20"/>
      <c r="M53" s="120"/>
      <c r="N53" s="120"/>
      <c r="O53" s="120"/>
      <c r="P53" s="120"/>
    </row>
    <row r="54" spans="1:16" ht="15.75">
      <c r="A54" s="116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20"/>
      <c r="M54" s="120"/>
      <c r="N54" s="120"/>
      <c r="O54" s="120"/>
      <c r="P54" s="120"/>
    </row>
    <row r="55" spans="1:16" ht="15.75">
      <c r="A55" s="11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20"/>
      <c r="M55" s="120"/>
      <c r="N55" s="120"/>
      <c r="O55" s="120"/>
      <c r="P55" s="120"/>
    </row>
    <row r="56" spans="1:16" ht="15.75">
      <c r="A56" s="116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20"/>
      <c r="M56" s="120"/>
      <c r="N56" s="120"/>
      <c r="O56" s="120"/>
      <c r="P56" s="120"/>
    </row>
    <row r="57" spans="1:16" ht="15.75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20"/>
      <c r="M57" s="120"/>
      <c r="N57" s="120"/>
      <c r="O57" s="120"/>
      <c r="P57" s="120"/>
    </row>
    <row r="58" spans="1:16" ht="15.75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20"/>
      <c r="M58" s="120"/>
      <c r="N58" s="120"/>
      <c r="O58" s="120"/>
      <c r="P58" s="120"/>
    </row>
    <row r="59" spans="1:16" ht="15.7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20"/>
      <c r="M59" s="120"/>
      <c r="N59" s="120"/>
      <c r="O59" s="120"/>
      <c r="P59" s="120"/>
    </row>
    <row r="60" spans="1:16" ht="15.75">
      <c r="A60" s="116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20"/>
      <c r="M60" s="120"/>
      <c r="N60" s="120"/>
      <c r="O60" s="120"/>
      <c r="P60" s="120"/>
    </row>
    <row r="61" spans="1:16" ht="15.75">
      <c r="A61" s="116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20"/>
      <c r="M61" s="120"/>
      <c r="N61" s="120"/>
      <c r="O61" s="120"/>
      <c r="P61" s="120"/>
    </row>
    <row r="62" spans="1:16" ht="15.75">
      <c r="A62" s="116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20"/>
      <c r="M62" s="120"/>
      <c r="N62" s="120"/>
      <c r="O62" s="120"/>
      <c r="P62" s="120"/>
    </row>
    <row r="63" spans="1:16" ht="15.75">
      <c r="A63" s="11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20"/>
      <c r="M63" s="120"/>
      <c r="N63" s="120"/>
      <c r="O63" s="120"/>
      <c r="P63" s="120"/>
    </row>
    <row r="64" spans="1:16" ht="15.75">
      <c r="A64" s="116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20"/>
      <c r="M64" s="120"/>
      <c r="N64" s="120"/>
      <c r="O64" s="120"/>
      <c r="P64" s="120"/>
    </row>
    <row r="65" spans="1:16" ht="15.75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20"/>
      <c r="M65" s="120"/>
      <c r="N65" s="120"/>
      <c r="O65" s="120"/>
      <c r="P65" s="120"/>
    </row>
    <row r="66" spans="1:16" ht="15.7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20"/>
      <c r="M66" s="120"/>
      <c r="N66" s="120"/>
      <c r="O66" s="120"/>
      <c r="P66" s="120"/>
    </row>
    <row r="67" spans="1:16" ht="15.75">
      <c r="A67" s="116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20"/>
      <c r="M67" s="120"/>
      <c r="N67" s="120"/>
      <c r="O67" s="120"/>
      <c r="P67" s="120"/>
    </row>
    <row r="68" spans="1:16" ht="15.75">
      <c r="A68" s="116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20"/>
      <c r="M68" s="120"/>
      <c r="N68" s="120"/>
      <c r="O68" s="120"/>
      <c r="P68" s="120"/>
    </row>
    <row r="69" spans="1:16" ht="15.75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20"/>
      <c r="M69" s="120"/>
      <c r="N69" s="120"/>
      <c r="O69" s="120"/>
      <c r="P69" s="120"/>
    </row>
    <row r="70" spans="1:16" ht="15.75">
      <c r="A70" s="125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3"/>
      <c r="M70" s="123"/>
      <c r="N70" s="123"/>
      <c r="O70" s="123"/>
      <c r="P70" s="123"/>
    </row>
    <row r="71" spans="1:16" ht="15.7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7"/>
      <c r="M71" s="127"/>
      <c r="N71" s="127"/>
      <c r="O71" s="127"/>
      <c r="P71" s="127"/>
    </row>
    <row r="72" spans="1:16" ht="15.7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0"/>
      <c r="M72" s="120"/>
      <c r="N72" s="120"/>
      <c r="O72" s="120"/>
      <c r="P72" s="120"/>
    </row>
  </sheetData>
  <sheetProtection/>
  <mergeCells count="25">
    <mergeCell ref="G1:K1"/>
    <mergeCell ref="E2:H2"/>
    <mergeCell ref="A3:A6"/>
    <mergeCell ref="B3:B6"/>
    <mergeCell ref="C3:H3"/>
    <mergeCell ref="I3:O3"/>
    <mergeCell ref="K5:K6"/>
    <mergeCell ref="L5:N5"/>
    <mergeCell ref="O5:O6"/>
    <mergeCell ref="P3:T3"/>
    <mergeCell ref="C4:H4"/>
    <mergeCell ref="I4:O4"/>
    <mergeCell ref="P4:T4"/>
    <mergeCell ref="C5:C6"/>
    <mergeCell ref="D5:F5"/>
    <mergeCell ref="G5:G6"/>
    <mergeCell ref="H5:H6"/>
    <mergeCell ref="I5:I6"/>
    <mergeCell ref="J5:J6"/>
    <mergeCell ref="P5:P6"/>
    <mergeCell ref="Q5:Q6"/>
    <mergeCell ref="R5:R6"/>
    <mergeCell ref="S5:S6"/>
    <mergeCell ref="T5:T6"/>
    <mergeCell ref="A25:P25"/>
  </mergeCells>
  <printOptions horizontalCentered="1"/>
  <pageMargins left="0" right="0" top="0.5905511811023623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5"/>
  <sheetViews>
    <sheetView tabSelected="1" view="pageBreakPreview" zoomScale="70" zoomScaleNormal="71" zoomScaleSheetLayoutView="7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0" sqref="L10"/>
    </sheetView>
  </sheetViews>
  <sheetFormatPr defaultColWidth="9.140625" defaultRowHeight="12.75"/>
  <cols>
    <col min="1" max="1" width="9.00390625" style="128" customWidth="1"/>
    <col min="2" max="3" width="30.8515625" style="128" customWidth="1"/>
    <col min="4" max="4" width="24.00390625" style="128" customWidth="1"/>
    <col min="5" max="5" width="17.28125" style="128" customWidth="1"/>
    <col min="6" max="6" width="26.421875" style="128" customWidth="1"/>
    <col min="7" max="7" width="20.00390625" style="128" customWidth="1"/>
    <col min="8" max="9" width="24.421875" style="129" customWidth="1"/>
    <col min="10" max="10" width="17.140625" style="129" customWidth="1"/>
    <col min="11" max="11" width="22.8515625" style="129" customWidth="1"/>
    <col min="12" max="13" width="20.421875" style="64" customWidth="1"/>
    <col min="14" max="14" width="18.7109375" style="64" customWidth="1"/>
    <col min="15" max="15" width="13.421875" style="64" hidden="1" customWidth="1"/>
    <col min="16" max="16" width="9.140625" style="64" hidden="1" customWidth="1"/>
    <col min="17" max="16384" width="9.140625" style="64" customWidth="1"/>
  </cols>
  <sheetData>
    <row r="1" spans="1:11" ht="15.75">
      <c r="A1" s="62"/>
      <c r="B1" s="62"/>
      <c r="C1" s="62"/>
      <c r="D1" s="62"/>
      <c r="E1" s="62"/>
      <c r="F1" s="62"/>
      <c r="G1" s="62"/>
      <c r="H1" s="63"/>
      <c r="I1" s="182" t="s">
        <v>51</v>
      </c>
      <c r="J1" s="182"/>
      <c r="K1" s="62"/>
    </row>
    <row r="2" spans="1:11" ht="18.75">
      <c r="A2" s="65"/>
      <c r="B2" s="65"/>
      <c r="C2" s="65"/>
      <c r="D2" s="65"/>
      <c r="E2" s="65"/>
      <c r="F2" s="65"/>
      <c r="G2" s="66"/>
      <c r="H2" s="67"/>
      <c r="I2" s="67"/>
      <c r="J2" s="67"/>
      <c r="K2" s="67"/>
    </row>
    <row r="3" spans="1:21" ht="27.75" customHeight="1">
      <c r="A3" s="175" t="s">
        <v>22</v>
      </c>
      <c r="B3" s="178" t="s">
        <v>14</v>
      </c>
      <c r="C3" s="143" t="s">
        <v>45</v>
      </c>
      <c r="D3" s="144"/>
      <c r="E3" s="144"/>
      <c r="F3" s="181"/>
      <c r="G3" s="147" t="s">
        <v>45</v>
      </c>
      <c r="H3" s="147"/>
      <c r="I3" s="147"/>
      <c r="J3" s="147"/>
      <c r="K3" s="143" t="s">
        <v>45</v>
      </c>
      <c r="L3" s="144"/>
      <c r="M3" s="144"/>
      <c r="N3" s="144"/>
      <c r="O3" s="68"/>
      <c r="P3" s="68"/>
      <c r="Q3" s="69"/>
      <c r="R3" s="69"/>
      <c r="S3" s="69"/>
      <c r="T3" s="69"/>
      <c r="U3" s="69"/>
    </row>
    <row r="4" spans="1:21" ht="36" customHeight="1">
      <c r="A4" s="176"/>
      <c r="B4" s="179"/>
      <c r="C4" s="143" t="s">
        <v>0</v>
      </c>
      <c r="D4" s="144"/>
      <c r="E4" s="144"/>
      <c r="F4" s="181"/>
      <c r="G4" s="143" t="s">
        <v>0</v>
      </c>
      <c r="H4" s="144"/>
      <c r="I4" s="144"/>
      <c r="J4" s="144"/>
      <c r="K4" s="143" t="s">
        <v>0</v>
      </c>
      <c r="L4" s="144"/>
      <c r="M4" s="144"/>
      <c r="N4" s="144"/>
      <c r="O4" s="68"/>
      <c r="P4" s="68"/>
      <c r="Q4" s="69"/>
      <c r="R4" s="69"/>
      <c r="S4" s="69"/>
      <c r="T4" s="69"/>
      <c r="U4" s="69"/>
    </row>
    <row r="5" spans="1:21" ht="27.75" customHeight="1">
      <c r="A5" s="176"/>
      <c r="B5" s="179"/>
      <c r="C5" s="147" t="s">
        <v>27</v>
      </c>
      <c r="D5" s="70" t="s">
        <v>28</v>
      </c>
      <c r="E5" s="172" t="s">
        <v>29</v>
      </c>
      <c r="F5" s="166" t="s">
        <v>30</v>
      </c>
      <c r="G5" s="147" t="s">
        <v>46</v>
      </c>
      <c r="H5" s="143" t="s">
        <v>28</v>
      </c>
      <c r="I5" s="144"/>
      <c r="J5" s="147" t="s">
        <v>29</v>
      </c>
      <c r="K5" s="150" t="s">
        <v>30</v>
      </c>
      <c r="L5" s="147" t="s">
        <v>47</v>
      </c>
      <c r="M5" s="147" t="s">
        <v>48</v>
      </c>
      <c r="N5" s="147" t="s">
        <v>37</v>
      </c>
      <c r="O5" s="69"/>
      <c r="P5" s="69"/>
      <c r="Q5" s="69"/>
      <c r="R5" s="69"/>
      <c r="S5" s="69"/>
      <c r="T5" s="69"/>
      <c r="U5" s="69"/>
    </row>
    <row r="6" spans="1:14" ht="177" customHeight="1">
      <c r="A6" s="177"/>
      <c r="B6" s="180"/>
      <c r="C6" s="147"/>
      <c r="D6" s="1" t="s">
        <v>8</v>
      </c>
      <c r="E6" s="147"/>
      <c r="F6" s="150"/>
      <c r="G6" s="147"/>
      <c r="H6" s="1" t="s">
        <v>9</v>
      </c>
      <c r="I6" s="1" t="s">
        <v>10</v>
      </c>
      <c r="J6" s="147"/>
      <c r="K6" s="150"/>
      <c r="L6" s="147"/>
      <c r="M6" s="147"/>
      <c r="N6" s="147"/>
    </row>
    <row r="7" spans="1:14" s="72" customFormat="1" ht="17.2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11</v>
      </c>
      <c r="K7" s="71">
        <v>12</v>
      </c>
      <c r="L7" s="71">
        <v>13</v>
      </c>
      <c r="M7" s="71">
        <v>14</v>
      </c>
      <c r="N7" s="71">
        <v>15</v>
      </c>
    </row>
    <row r="8" spans="1:16" s="83" customFormat="1" ht="15.75">
      <c r="A8" s="73">
        <v>1</v>
      </c>
      <c r="B8" s="74" t="s">
        <v>15</v>
      </c>
      <c r="C8" s="75">
        <v>6891</v>
      </c>
      <c r="D8" s="76">
        <v>23</v>
      </c>
      <c r="E8" s="77">
        <v>5823</v>
      </c>
      <c r="F8" s="78">
        <f>ROUND(C8/E8,3)</f>
        <v>1.183</v>
      </c>
      <c r="G8" s="79">
        <f>ROUND((D8)*E8*F8/1000,1)</f>
        <v>158.4</v>
      </c>
      <c r="H8" s="80">
        <v>80</v>
      </c>
      <c r="I8" s="47"/>
      <c r="J8" s="77">
        <v>5823</v>
      </c>
      <c r="K8" s="78">
        <f>F8</f>
        <v>1.183</v>
      </c>
      <c r="L8" s="81">
        <f>ROUND((H8)*J8/1000*K8,1)+0.3</f>
        <v>551.4</v>
      </c>
      <c r="M8" s="81">
        <f>ROUND((I8)*J8*K8/1000,1)</f>
        <v>0</v>
      </c>
      <c r="N8" s="81">
        <f>G8+L8+M8</f>
        <v>709.8</v>
      </c>
      <c r="O8" s="82">
        <v>986.6</v>
      </c>
      <c r="P8" s="83">
        <f>O8-N8</f>
        <v>276.80000000000007</v>
      </c>
    </row>
    <row r="9" spans="1:16" s="83" customFormat="1" ht="15.75">
      <c r="A9" s="84">
        <v>2</v>
      </c>
      <c r="B9" s="74" t="s">
        <v>16</v>
      </c>
      <c r="C9" s="75">
        <v>33423</v>
      </c>
      <c r="D9" s="85"/>
      <c r="E9" s="77">
        <v>5823</v>
      </c>
      <c r="F9" s="78">
        <f>ROUND(C9/E9,3)</f>
        <v>5.74</v>
      </c>
      <c r="G9" s="79">
        <f>ROUND((D9)*E9*F9/1000,1)</f>
        <v>0</v>
      </c>
      <c r="H9" s="86">
        <v>12</v>
      </c>
      <c r="I9" s="86"/>
      <c r="J9" s="77">
        <v>5823</v>
      </c>
      <c r="K9" s="78">
        <f>F9</f>
        <v>5.74</v>
      </c>
      <c r="L9" s="81">
        <f>ROUND((H9)*J9/1000*K9,1)</f>
        <v>401.1</v>
      </c>
      <c r="M9" s="81">
        <f>ROUND((I9)*J9*K9/1000,1)</f>
        <v>0</v>
      </c>
      <c r="N9" s="81">
        <f>G9+L9+M9</f>
        <v>401.1</v>
      </c>
      <c r="O9" s="82">
        <v>1194.1</v>
      </c>
      <c r="P9" s="83">
        <f>O9-N9</f>
        <v>792.9999999999999</v>
      </c>
    </row>
    <row r="10" spans="1:16" s="95" customFormat="1" ht="50.25" customHeight="1">
      <c r="A10" s="87"/>
      <c r="B10" s="88" t="s">
        <v>44</v>
      </c>
      <c r="C10" s="89"/>
      <c r="D10" s="90">
        <f>SUM(D8:D9)</f>
        <v>23</v>
      </c>
      <c r="E10" s="90"/>
      <c r="F10" s="91"/>
      <c r="G10" s="92"/>
      <c r="H10" s="90">
        <f>SUM(H8:H9)</f>
        <v>92</v>
      </c>
      <c r="I10" s="90">
        <f>SUM(I8:I9)</f>
        <v>0</v>
      </c>
      <c r="J10" s="90"/>
      <c r="K10" s="93"/>
      <c r="L10" s="94">
        <f>SUM(L8:L9)</f>
        <v>952.5</v>
      </c>
      <c r="M10" s="94">
        <f>SUM(M8:M9)</f>
        <v>0</v>
      </c>
      <c r="N10" s="94">
        <f>SUM(N8:N9)</f>
        <v>1110.9</v>
      </c>
      <c r="O10" s="95">
        <f>SUM(O8:O9)</f>
        <v>2180.7</v>
      </c>
      <c r="P10" s="95">
        <f>SUM(P8:P9)</f>
        <v>1069.8</v>
      </c>
    </row>
    <row r="11" spans="1:14" s="104" customFormat="1" ht="15.75">
      <c r="A11" s="96"/>
      <c r="B11" s="97"/>
      <c r="C11" s="97"/>
      <c r="D11" s="98"/>
      <c r="E11" s="99"/>
      <c r="F11" s="100"/>
      <c r="G11" s="101"/>
      <c r="H11" s="98"/>
      <c r="I11" s="98"/>
      <c r="J11" s="99"/>
      <c r="K11" s="102"/>
      <c r="L11" s="103"/>
      <c r="M11" s="103"/>
      <c r="N11" s="103"/>
    </row>
    <row r="12" spans="1:14" s="104" customFormat="1" ht="15.75">
      <c r="A12" s="96"/>
      <c r="B12" s="97"/>
      <c r="C12" s="97"/>
      <c r="D12" s="105"/>
      <c r="E12" s="99"/>
      <c r="F12" s="100"/>
      <c r="G12" s="101"/>
      <c r="H12" s="98"/>
      <c r="I12" s="105"/>
      <c r="J12" s="99"/>
      <c r="K12" s="102"/>
      <c r="L12" s="103"/>
      <c r="M12" s="103"/>
      <c r="N12" s="103"/>
    </row>
    <row r="13" spans="1:14" s="112" customFormat="1" ht="15.75">
      <c r="A13" s="106"/>
      <c r="B13" s="107"/>
      <c r="C13" s="107"/>
      <c r="D13" s="108"/>
      <c r="E13" s="109"/>
      <c r="F13" s="109"/>
      <c r="G13" s="110"/>
      <c r="H13" s="108"/>
      <c r="I13" s="108"/>
      <c r="J13" s="109"/>
      <c r="K13" s="109"/>
      <c r="L13" s="111"/>
      <c r="M13" s="111"/>
      <c r="N13" s="111"/>
    </row>
    <row r="14" spans="1:11" ht="18" customHeight="1">
      <c r="A14" s="113"/>
      <c r="B14" s="114"/>
      <c r="C14" s="114"/>
      <c r="D14" s="114"/>
      <c r="E14" s="115"/>
      <c r="F14" s="115"/>
      <c r="G14" s="115"/>
      <c r="H14" s="115"/>
      <c r="I14" s="115"/>
      <c r="J14" s="115"/>
      <c r="K14" s="115"/>
    </row>
    <row r="15" spans="1:11" ht="15.75">
      <c r="A15" s="116"/>
      <c r="B15" s="117"/>
      <c r="C15" s="117"/>
      <c r="D15" s="117"/>
      <c r="E15" s="118"/>
      <c r="F15" s="118"/>
      <c r="G15" s="118"/>
      <c r="H15" s="118"/>
      <c r="I15" s="118"/>
      <c r="J15" s="118"/>
      <c r="K15" s="118"/>
    </row>
    <row r="16" spans="1:11" ht="15.75">
      <c r="A16" s="116"/>
      <c r="B16" s="117"/>
      <c r="C16" s="117"/>
      <c r="D16" s="117"/>
      <c r="E16" s="119"/>
      <c r="F16" s="119"/>
      <c r="G16" s="119"/>
      <c r="H16" s="120"/>
      <c r="I16" s="120"/>
      <c r="J16" s="120"/>
      <c r="K16" s="120"/>
    </row>
    <row r="17" spans="1:11" ht="15.75">
      <c r="A17" s="116"/>
      <c r="B17" s="117"/>
      <c r="C17" s="117"/>
      <c r="D17" s="117"/>
      <c r="E17" s="119"/>
      <c r="F17" s="119"/>
      <c r="G17" s="119"/>
      <c r="H17" s="120"/>
      <c r="I17" s="120"/>
      <c r="J17" s="120"/>
      <c r="K17" s="120"/>
    </row>
    <row r="18" spans="1:11" ht="15.75">
      <c r="A18" s="116"/>
      <c r="B18" s="117"/>
      <c r="C18" s="117"/>
      <c r="D18" s="117"/>
      <c r="E18" s="119"/>
      <c r="F18" s="119"/>
      <c r="G18" s="119"/>
      <c r="H18" s="120"/>
      <c r="I18" s="120"/>
      <c r="J18" s="120"/>
      <c r="K18" s="120"/>
    </row>
    <row r="19" spans="1:11" ht="15.75">
      <c r="A19" s="116"/>
      <c r="B19" s="121"/>
      <c r="C19" s="121"/>
      <c r="D19" s="121"/>
      <c r="E19" s="121"/>
      <c r="F19" s="121"/>
      <c r="G19" s="121"/>
      <c r="H19" s="120"/>
      <c r="I19" s="120"/>
      <c r="J19" s="120"/>
      <c r="K19" s="120"/>
    </row>
    <row r="20" spans="1:11" ht="15.75">
      <c r="A20" s="116"/>
      <c r="B20" s="121"/>
      <c r="C20" s="121"/>
      <c r="D20" s="121"/>
      <c r="E20" s="121"/>
      <c r="F20" s="121"/>
      <c r="G20" s="121"/>
      <c r="H20" s="120"/>
      <c r="I20" s="120"/>
      <c r="J20" s="120"/>
      <c r="K20" s="120"/>
    </row>
    <row r="21" spans="1:11" ht="16.5" customHeight="1">
      <c r="A21" s="116"/>
      <c r="B21" s="117"/>
      <c r="C21" s="117"/>
      <c r="D21" s="117"/>
      <c r="E21" s="117"/>
      <c r="F21" s="117"/>
      <c r="G21" s="117"/>
      <c r="H21" s="120"/>
      <c r="I21" s="120"/>
      <c r="J21" s="120"/>
      <c r="K21" s="120"/>
    </row>
    <row r="22" spans="1:11" ht="15.75">
      <c r="A22" s="116"/>
      <c r="B22" s="117"/>
      <c r="C22" s="117"/>
      <c r="D22" s="117"/>
      <c r="E22" s="117"/>
      <c r="F22" s="117"/>
      <c r="G22" s="117"/>
      <c r="H22" s="120"/>
      <c r="I22" s="120"/>
      <c r="J22" s="120"/>
      <c r="K22" s="120"/>
    </row>
    <row r="23" spans="1:11" ht="15.75">
      <c r="A23" s="116"/>
      <c r="B23" s="117"/>
      <c r="C23" s="117"/>
      <c r="D23" s="117"/>
      <c r="E23" s="117"/>
      <c r="F23" s="117"/>
      <c r="G23" s="117"/>
      <c r="H23" s="120"/>
      <c r="I23" s="120"/>
      <c r="J23" s="120"/>
      <c r="K23" s="120"/>
    </row>
    <row r="24" spans="1:11" ht="15.75">
      <c r="A24" s="116"/>
      <c r="B24" s="117"/>
      <c r="C24" s="117"/>
      <c r="D24" s="117"/>
      <c r="E24" s="117"/>
      <c r="F24" s="117"/>
      <c r="G24" s="117"/>
      <c r="H24" s="120"/>
      <c r="I24" s="120"/>
      <c r="J24" s="120"/>
      <c r="K24" s="120"/>
    </row>
    <row r="25" spans="1:11" ht="15.75">
      <c r="A25" s="116"/>
      <c r="B25" s="117"/>
      <c r="C25" s="117"/>
      <c r="D25" s="117"/>
      <c r="E25" s="117"/>
      <c r="F25" s="117"/>
      <c r="G25" s="117"/>
      <c r="H25" s="120"/>
      <c r="I25" s="120"/>
      <c r="J25" s="120"/>
      <c r="K25" s="120"/>
    </row>
    <row r="26" spans="1:11" ht="15.75">
      <c r="A26" s="116"/>
      <c r="B26" s="117"/>
      <c r="C26" s="117"/>
      <c r="D26" s="117"/>
      <c r="E26" s="117"/>
      <c r="F26" s="117"/>
      <c r="G26" s="117"/>
      <c r="H26" s="120"/>
      <c r="I26" s="120"/>
      <c r="J26" s="120"/>
      <c r="K26" s="120"/>
    </row>
    <row r="27" spans="1:11" ht="15.75">
      <c r="A27" s="116"/>
      <c r="B27" s="122"/>
      <c r="C27" s="122"/>
      <c r="D27" s="122"/>
      <c r="E27" s="122"/>
      <c r="F27" s="122"/>
      <c r="G27" s="122"/>
      <c r="H27" s="123"/>
      <c r="I27" s="123"/>
      <c r="J27" s="123"/>
      <c r="K27" s="123"/>
    </row>
    <row r="28" spans="1:11" s="124" customFormat="1" ht="16.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 ht="15.75">
      <c r="A29" s="116"/>
      <c r="B29" s="121"/>
      <c r="C29" s="121"/>
      <c r="D29" s="121"/>
      <c r="E29" s="121"/>
      <c r="F29" s="121"/>
      <c r="G29" s="121"/>
      <c r="H29" s="120"/>
      <c r="I29" s="120"/>
      <c r="J29" s="120"/>
      <c r="K29" s="120"/>
    </row>
    <row r="30" spans="1:11" ht="15.75">
      <c r="A30" s="116"/>
      <c r="B30" s="121"/>
      <c r="C30" s="121"/>
      <c r="D30" s="121"/>
      <c r="E30" s="121"/>
      <c r="F30" s="121"/>
      <c r="G30" s="121"/>
      <c r="H30" s="120"/>
      <c r="I30" s="120"/>
      <c r="J30" s="120"/>
      <c r="K30" s="120"/>
    </row>
    <row r="31" spans="1:11" ht="15.75">
      <c r="A31" s="116"/>
      <c r="B31" s="121"/>
      <c r="C31" s="121"/>
      <c r="D31" s="121"/>
      <c r="E31" s="121"/>
      <c r="F31" s="121"/>
      <c r="G31" s="121"/>
      <c r="H31" s="120"/>
      <c r="I31" s="120"/>
      <c r="J31" s="120"/>
      <c r="K31" s="120"/>
    </row>
    <row r="32" spans="1:11" ht="15.75">
      <c r="A32" s="116"/>
      <c r="B32" s="121"/>
      <c r="C32" s="121"/>
      <c r="D32" s="121"/>
      <c r="E32" s="121"/>
      <c r="F32" s="121"/>
      <c r="G32" s="121"/>
      <c r="H32" s="120"/>
      <c r="I32" s="120"/>
      <c r="J32" s="120"/>
      <c r="K32" s="120"/>
    </row>
    <row r="33" spans="1:11" ht="18" customHeight="1">
      <c r="A33" s="116"/>
      <c r="B33" s="121"/>
      <c r="C33" s="121"/>
      <c r="D33" s="121"/>
      <c r="E33" s="121"/>
      <c r="F33" s="121"/>
      <c r="G33" s="121"/>
      <c r="H33" s="120"/>
      <c r="I33" s="120"/>
      <c r="J33" s="120"/>
      <c r="K33" s="120"/>
    </row>
    <row r="34" spans="1:11" ht="15.75">
      <c r="A34" s="116"/>
      <c r="B34" s="121"/>
      <c r="C34" s="121"/>
      <c r="D34" s="121"/>
      <c r="E34" s="121"/>
      <c r="F34" s="121"/>
      <c r="G34" s="121"/>
      <c r="H34" s="120"/>
      <c r="I34" s="120"/>
      <c r="J34" s="120"/>
      <c r="K34" s="120"/>
    </row>
    <row r="35" spans="1:11" ht="15.75">
      <c r="A35" s="116"/>
      <c r="B35" s="121"/>
      <c r="C35" s="121"/>
      <c r="D35" s="121"/>
      <c r="E35" s="121"/>
      <c r="F35" s="121"/>
      <c r="G35" s="121"/>
      <c r="H35" s="120"/>
      <c r="I35" s="120"/>
      <c r="J35" s="120"/>
      <c r="K35" s="120"/>
    </row>
    <row r="36" spans="1:11" ht="15.75">
      <c r="A36" s="116"/>
      <c r="B36" s="121"/>
      <c r="C36" s="121"/>
      <c r="D36" s="121"/>
      <c r="E36" s="121"/>
      <c r="F36" s="121"/>
      <c r="G36" s="121"/>
      <c r="H36" s="120"/>
      <c r="I36" s="120"/>
      <c r="J36" s="120"/>
      <c r="K36" s="120"/>
    </row>
    <row r="37" spans="1:11" ht="15.75">
      <c r="A37" s="116"/>
      <c r="B37" s="121"/>
      <c r="C37" s="121"/>
      <c r="D37" s="121"/>
      <c r="E37" s="121"/>
      <c r="F37" s="121"/>
      <c r="G37" s="121"/>
      <c r="H37" s="120"/>
      <c r="I37" s="120"/>
      <c r="J37" s="120"/>
      <c r="K37" s="120"/>
    </row>
    <row r="38" spans="1:11" ht="15.75">
      <c r="A38" s="116"/>
      <c r="B38" s="121"/>
      <c r="C38" s="121"/>
      <c r="D38" s="121"/>
      <c r="E38" s="121"/>
      <c r="F38" s="121"/>
      <c r="G38" s="121"/>
      <c r="H38" s="120"/>
      <c r="I38" s="120"/>
      <c r="J38" s="120"/>
      <c r="K38" s="120"/>
    </row>
    <row r="39" spans="1:11" ht="15.75">
      <c r="A39" s="116"/>
      <c r="B39" s="117"/>
      <c r="C39" s="117"/>
      <c r="D39" s="117"/>
      <c r="E39" s="117"/>
      <c r="F39" s="117"/>
      <c r="G39" s="117"/>
      <c r="H39" s="120"/>
      <c r="I39" s="120"/>
      <c r="J39" s="120"/>
      <c r="K39" s="120"/>
    </row>
    <row r="40" spans="1:11" ht="15.75">
      <c r="A40" s="116"/>
      <c r="B40" s="117"/>
      <c r="C40" s="117"/>
      <c r="D40" s="117"/>
      <c r="E40" s="117"/>
      <c r="F40" s="117"/>
      <c r="G40" s="117"/>
      <c r="H40" s="120"/>
      <c r="I40" s="120"/>
      <c r="J40" s="120"/>
      <c r="K40" s="120"/>
    </row>
    <row r="41" spans="1:11" ht="15.75">
      <c r="A41" s="116"/>
      <c r="B41" s="117"/>
      <c r="C41" s="117"/>
      <c r="D41" s="117"/>
      <c r="E41" s="117"/>
      <c r="F41" s="117"/>
      <c r="G41" s="117"/>
      <c r="H41" s="120"/>
      <c r="I41" s="120"/>
      <c r="J41" s="120"/>
      <c r="K41" s="120"/>
    </row>
    <row r="42" spans="1:11" ht="15.75">
      <c r="A42" s="116"/>
      <c r="B42" s="117"/>
      <c r="C42" s="117"/>
      <c r="D42" s="117"/>
      <c r="E42" s="117"/>
      <c r="F42" s="117"/>
      <c r="G42" s="117"/>
      <c r="H42" s="120"/>
      <c r="I42" s="120"/>
      <c r="J42" s="120"/>
      <c r="K42" s="120"/>
    </row>
    <row r="43" spans="1:11" ht="15.75">
      <c r="A43" s="116"/>
      <c r="B43" s="117"/>
      <c r="C43" s="117"/>
      <c r="D43" s="117"/>
      <c r="E43" s="117"/>
      <c r="F43" s="117"/>
      <c r="G43" s="117"/>
      <c r="H43" s="120"/>
      <c r="I43" s="120"/>
      <c r="J43" s="120"/>
      <c r="K43" s="120"/>
    </row>
    <row r="44" spans="1:11" ht="15.75">
      <c r="A44" s="116"/>
      <c r="B44" s="117"/>
      <c r="C44" s="117"/>
      <c r="D44" s="117"/>
      <c r="E44" s="117"/>
      <c r="F44" s="117"/>
      <c r="G44" s="117"/>
      <c r="H44" s="120"/>
      <c r="I44" s="120"/>
      <c r="J44" s="120"/>
      <c r="K44" s="120"/>
    </row>
    <row r="45" spans="1:11" ht="15.75">
      <c r="A45" s="116"/>
      <c r="B45" s="117"/>
      <c r="C45" s="117"/>
      <c r="D45" s="117"/>
      <c r="E45" s="117"/>
      <c r="F45" s="117"/>
      <c r="G45" s="117"/>
      <c r="H45" s="120"/>
      <c r="I45" s="120"/>
      <c r="J45" s="120"/>
      <c r="K45" s="120"/>
    </row>
    <row r="46" spans="1:11" ht="15.75">
      <c r="A46" s="116"/>
      <c r="B46" s="117"/>
      <c r="C46" s="117"/>
      <c r="D46" s="117"/>
      <c r="E46" s="117"/>
      <c r="F46" s="117"/>
      <c r="G46" s="117"/>
      <c r="H46" s="120"/>
      <c r="I46" s="120"/>
      <c r="J46" s="120"/>
      <c r="K46" s="120"/>
    </row>
    <row r="47" spans="1:11" ht="15.75">
      <c r="A47" s="116"/>
      <c r="B47" s="117"/>
      <c r="C47" s="117"/>
      <c r="D47" s="117"/>
      <c r="E47" s="117"/>
      <c r="F47" s="117"/>
      <c r="G47" s="117"/>
      <c r="H47" s="120"/>
      <c r="I47" s="120"/>
      <c r="J47" s="120"/>
      <c r="K47" s="120"/>
    </row>
    <row r="48" spans="1:11" ht="15.75">
      <c r="A48" s="116"/>
      <c r="B48" s="117"/>
      <c r="C48" s="117"/>
      <c r="D48" s="117"/>
      <c r="E48" s="117"/>
      <c r="F48" s="117"/>
      <c r="G48" s="117"/>
      <c r="H48" s="120"/>
      <c r="I48" s="120"/>
      <c r="J48" s="120"/>
      <c r="K48" s="120"/>
    </row>
    <row r="49" spans="1:11" ht="15.75">
      <c r="A49" s="116"/>
      <c r="B49" s="117"/>
      <c r="C49" s="117"/>
      <c r="D49" s="117"/>
      <c r="E49" s="117"/>
      <c r="F49" s="117"/>
      <c r="G49" s="117"/>
      <c r="H49" s="120"/>
      <c r="I49" s="120"/>
      <c r="J49" s="120"/>
      <c r="K49" s="120"/>
    </row>
    <row r="50" spans="1:11" ht="15.75">
      <c r="A50" s="116"/>
      <c r="B50" s="117"/>
      <c r="C50" s="117"/>
      <c r="D50" s="117"/>
      <c r="E50" s="117"/>
      <c r="F50" s="117"/>
      <c r="G50" s="117"/>
      <c r="H50" s="120"/>
      <c r="I50" s="120"/>
      <c r="J50" s="120"/>
      <c r="K50" s="120"/>
    </row>
    <row r="51" spans="1:11" ht="15.75">
      <c r="A51" s="116"/>
      <c r="B51" s="117"/>
      <c r="C51" s="117"/>
      <c r="D51" s="117"/>
      <c r="E51" s="117"/>
      <c r="F51" s="117"/>
      <c r="G51" s="117"/>
      <c r="H51" s="120"/>
      <c r="I51" s="120"/>
      <c r="J51" s="120"/>
      <c r="K51" s="120"/>
    </row>
    <row r="52" spans="1:11" ht="15.75">
      <c r="A52" s="116"/>
      <c r="B52" s="117"/>
      <c r="C52" s="117"/>
      <c r="D52" s="117"/>
      <c r="E52" s="117"/>
      <c r="F52" s="117"/>
      <c r="G52" s="117"/>
      <c r="H52" s="120"/>
      <c r="I52" s="120"/>
      <c r="J52" s="120"/>
      <c r="K52" s="120"/>
    </row>
    <row r="53" spans="1:11" ht="15.75">
      <c r="A53" s="116"/>
      <c r="B53" s="117"/>
      <c r="C53" s="117"/>
      <c r="D53" s="117"/>
      <c r="E53" s="117"/>
      <c r="F53" s="117"/>
      <c r="G53" s="117"/>
      <c r="H53" s="120"/>
      <c r="I53" s="120"/>
      <c r="J53" s="120"/>
      <c r="K53" s="120"/>
    </row>
    <row r="54" spans="1:11" ht="15.75">
      <c r="A54" s="116"/>
      <c r="B54" s="117"/>
      <c r="C54" s="117"/>
      <c r="D54" s="117"/>
      <c r="E54" s="117"/>
      <c r="F54" s="117"/>
      <c r="G54" s="117"/>
      <c r="H54" s="120"/>
      <c r="I54" s="120"/>
      <c r="J54" s="120"/>
      <c r="K54" s="120"/>
    </row>
    <row r="55" spans="1:11" ht="15.75">
      <c r="A55" s="116"/>
      <c r="B55" s="117"/>
      <c r="C55" s="117"/>
      <c r="D55" s="117"/>
      <c r="E55" s="117"/>
      <c r="F55" s="117"/>
      <c r="G55" s="117"/>
      <c r="H55" s="120"/>
      <c r="I55" s="120"/>
      <c r="J55" s="120"/>
      <c r="K55" s="120"/>
    </row>
    <row r="56" spans="1:11" ht="15.75">
      <c r="A56" s="116"/>
      <c r="B56" s="117"/>
      <c r="C56" s="117"/>
      <c r="D56" s="117"/>
      <c r="E56" s="117"/>
      <c r="F56" s="117"/>
      <c r="G56" s="117"/>
      <c r="H56" s="120"/>
      <c r="I56" s="120"/>
      <c r="J56" s="120"/>
      <c r="K56" s="120"/>
    </row>
    <row r="57" spans="1:11" ht="15.75">
      <c r="A57" s="116"/>
      <c r="B57" s="117"/>
      <c r="C57" s="117"/>
      <c r="D57" s="117"/>
      <c r="E57" s="117"/>
      <c r="F57" s="117"/>
      <c r="G57" s="117"/>
      <c r="H57" s="120"/>
      <c r="I57" s="120"/>
      <c r="J57" s="120"/>
      <c r="K57" s="120"/>
    </row>
    <row r="58" spans="1:11" ht="15.75">
      <c r="A58" s="116"/>
      <c r="B58" s="117"/>
      <c r="C58" s="117"/>
      <c r="D58" s="117"/>
      <c r="E58" s="117"/>
      <c r="F58" s="117"/>
      <c r="G58" s="117"/>
      <c r="H58" s="120"/>
      <c r="I58" s="120"/>
      <c r="J58" s="120"/>
      <c r="K58" s="120"/>
    </row>
    <row r="59" spans="1:11" ht="15.75">
      <c r="A59" s="116"/>
      <c r="B59" s="117"/>
      <c r="C59" s="117"/>
      <c r="D59" s="117"/>
      <c r="E59" s="117"/>
      <c r="F59" s="117"/>
      <c r="G59" s="117"/>
      <c r="H59" s="120"/>
      <c r="I59" s="120"/>
      <c r="J59" s="120"/>
      <c r="K59" s="120"/>
    </row>
    <row r="60" spans="1:11" ht="15.75">
      <c r="A60" s="116"/>
      <c r="B60" s="117"/>
      <c r="C60" s="117"/>
      <c r="D60" s="117"/>
      <c r="E60" s="117"/>
      <c r="F60" s="117"/>
      <c r="G60" s="117"/>
      <c r="H60" s="120"/>
      <c r="I60" s="120"/>
      <c r="J60" s="120"/>
      <c r="K60" s="120"/>
    </row>
    <row r="61" spans="1:11" ht="15.75">
      <c r="A61" s="116"/>
      <c r="B61" s="117"/>
      <c r="C61" s="117"/>
      <c r="D61" s="117"/>
      <c r="E61" s="117"/>
      <c r="F61" s="117"/>
      <c r="G61" s="117"/>
      <c r="H61" s="120"/>
      <c r="I61" s="120"/>
      <c r="J61" s="120"/>
      <c r="K61" s="120"/>
    </row>
    <row r="62" spans="1:11" ht="15.75">
      <c r="A62" s="116"/>
      <c r="B62" s="117"/>
      <c r="C62" s="117"/>
      <c r="D62" s="117"/>
      <c r="E62" s="117"/>
      <c r="F62" s="117"/>
      <c r="G62" s="117"/>
      <c r="H62" s="120"/>
      <c r="I62" s="120"/>
      <c r="J62" s="120"/>
      <c r="K62" s="120"/>
    </row>
    <row r="63" spans="1:11" ht="15.75">
      <c r="A63" s="116"/>
      <c r="B63" s="117"/>
      <c r="C63" s="117"/>
      <c r="D63" s="117"/>
      <c r="E63" s="117"/>
      <c r="F63" s="117"/>
      <c r="G63" s="117"/>
      <c r="H63" s="120"/>
      <c r="I63" s="120"/>
      <c r="J63" s="120"/>
      <c r="K63" s="120"/>
    </row>
    <row r="64" spans="1:11" ht="15.75">
      <c r="A64" s="116"/>
      <c r="B64" s="117"/>
      <c r="C64" s="117"/>
      <c r="D64" s="117"/>
      <c r="E64" s="117"/>
      <c r="F64" s="117"/>
      <c r="G64" s="117"/>
      <c r="H64" s="120"/>
      <c r="I64" s="120"/>
      <c r="J64" s="120"/>
      <c r="K64" s="120"/>
    </row>
    <row r="65" spans="1:11" ht="15.75">
      <c r="A65" s="116"/>
      <c r="B65" s="117"/>
      <c r="C65" s="117"/>
      <c r="D65" s="117"/>
      <c r="E65" s="117"/>
      <c r="F65" s="117"/>
      <c r="G65" s="117"/>
      <c r="H65" s="120"/>
      <c r="I65" s="120"/>
      <c r="J65" s="120"/>
      <c r="K65" s="120"/>
    </row>
    <row r="66" spans="1:11" ht="15.75">
      <c r="A66" s="116"/>
      <c r="B66" s="117"/>
      <c r="C66" s="117"/>
      <c r="D66" s="117"/>
      <c r="E66" s="117"/>
      <c r="F66" s="117"/>
      <c r="G66" s="117"/>
      <c r="H66" s="120"/>
      <c r="I66" s="120"/>
      <c r="J66" s="120"/>
      <c r="K66" s="120"/>
    </row>
    <row r="67" spans="1:11" ht="15.75">
      <c r="A67" s="116"/>
      <c r="B67" s="117"/>
      <c r="C67" s="117"/>
      <c r="D67" s="117"/>
      <c r="E67" s="117"/>
      <c r="F67" s="117"/>
      <c r="G67" s="117"/>
      <c r="H67" s="120"/>
      <c r="I67" s="120"/>
      <c r="J67" s="120"/>
      <c r="K67" s="120"/>
    </row>
    <row r="68" spans="1:11" ht="15.75">
      <c r="A68" s="116"/>
      <c r="B68" s="117"/>
      <c r="C68" s="117"/>
      <c r="D68" s="117"/>
      <c r="E68" s="117"/>
      <c r="F68" s="117"/>
      <c r="G68" s="117"/>
      <c r="H68" s="120"/>
      <c r="I68" s="120"/>
      <c r="J68" s="120"/>
      <c r="K68" s="120"/>
    </row>
    <row r="69" spans="1:11" ht="15.75">
      <c r="A69" s="116"/>
      <c r="B69" s="117"/>
      <c r="C69" s="117"/>
      <c r="D69" s="117"/>
      <c r="E69" s="117"/>
      <c r="F69" s="117"/>
      <c r="G69" s="117"/>
      <c r="H69" s="120"/>
      <c r="I69" s="120"/>
      <c r="J69" s="120"/>
      <c r="K69" s="120"/>
    </row>
    <row r="70" spans="1:11" ht="15.75">
      <c r="A70" s="116"/>
      <c r="B70" s="117"/>
      <c r="C70" s="117"/>
      <c r="D70" s="117"/>
      <c r="E70" s="117"/>
      <c r="F70" s="117"/>
      <c r="G70" s="117"/>
      <c r="H70" s="120"/>
      <c r="I70" s="120"/>
      <c r="J70" s="120"/>
      <c r="K70" s="120"/>
    </row>
    <row r="71" spans="1:11" ht="15.75">
      <c r="A71" s="116"/>
      <c r="B71" s="117"/>
      <c r="C71" s="117"/>
      <c r="D71" s="117"/>
      <c r="E71" s="117"/>
      <c r="F71" s="117"/>
      <c r="G71" s="117"/>
      <c r="H71" s="120"/>
      <c r="I71" s="120"/>
      <c r="J71" s="120"/>
      <c r="K71" s="120"/>
    </row>
    <row r="72" spans="1:11" ht="15.75">
      <c r="A72" s="116"/>
      <c r="B72" s="117"/>
      <c r="C72" s="117"/>
      <c r="D72" s="117"/>
      <c r="E72" s="117"/>
      <c r="F72" s="117"/>
      <c r="G72" s="117"/>
      <c r="H72" s="120"/>
      <c r="I72" s="120"/>
      <c r="J72" s="120"/>
      <c r="K72" s="120"/>
    </row>
    <row r="73" spans="1:11" ht="15.75">
      <c r="A73" s="125"/>
      <c r="B73" s="126"/>
      <c r="C73" s="126"/>
      <c r="D73" s="126"/>
      <c r="E73" s="126"/>
      <c r="F73" s="126"/>
      <c r="G73" s="126"/>
      <c r="H73" s="123"/>
      <c r="I73" s="123"/>
      <c r="J73" s="123"/>
      <c r="K73" s="123"/>
    </row>
    <row r="74" spans="1:11" ht="15.75">
      <c r="A74" s="126"/>
      <c r="B74" s="126"/>
      <c r="C74" s="126"/>
      <c r="D74" s="126"/>
      <c r="E74" s="126"/>
      <c r="F74" s="126"/>
      <c r="G74" s="126"/>
      <c r="H74" s="127"/>
      <c r="I74" s="127"/>
      <c r="J74" s="127"/>
      <c r="K74" s="127"/>
    </row>
    <row r="75" spans="1:11" ht="15.75">
      <c r="A75" s="125"/>
      <c r="B75" s="125"/>
      <c r="C75" s="125"/>
      <c r="D75" s="125"/>
      <c r="E75" s="125"/>
      <c r="F75" s="125"/>
      <c r="G75" s="125"/>
      <c r="H75" s="120"/>
      <c r="I75" s="120"/>
      <c r="J75" s="120"/>
      <c r="K75" s="120"/>
    </row>
  </sheetData>
  <sheetProtection/>
  <mergeCells count="20">
    <mergeCell ref="M5:M6"/>
    <mergeCell ref="N5:N6"/>
    <mergeCell ref="A28:K28"/>
    <mergeCell ref="K3:N3"/>
    <mergeCell ref="C4:F4"/>
    <mergeCell ref="G4:J4"/>
    <mergeCell ref="K4:N4"/>
    <mergeCell ref="C5:C6"/>
    <mergeCell ref="A3:A6"/>
    <mergeCell ref="B3:B6"/>
    <mergeCell ref="C3:F3"/>
    <mergeCell ref="G3:J3"/>
    <mergeCell ref="K5:K6"/>
    <mergeCell ref="L5:L6"/>
    <mergeCell ref="I1:J1"/>
    <mergeCell ref="E5:E6"/>
    <mergeCell ref="F5:F6"/>
    <mergeCell ref="G5:G6"/>
    <mergeCell ref="H5:I5"/>
    <mergeCell ref="J5:J6"/>
  </mergeCells>
  <printOptions horizontalCentered="1"/>
  <pageMargins left="0" right="0" top="0.5905511811023623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2018-07-06T13:38:27Z</cp:lastPrinted>
  <dcterms:created xsi:type="dcterms:W3CDTF">2005-01-25T12:19:56Z</dcterms:created>
  <dcterms:modified xsi:type="dcterms:W3CDTF">2018-08-17T13:30:17Z</dcterms:modified>
  <cp:category/>
  <cp:version/>
  <cp:contentType/>
  <cp:contentStatus/>
</cp:coreProperties>
</file>